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artakyiv.sharepoint.com/sites/IR/Shared Documents/General/REPORTS/2026/1кв26/Publication/"/>
    </mc:Choice>
  </mc:AlternateContent>
  <xr:revisionPtr revIDLastSave="1643" documentId="8_{F329D43C-6A46-4B3E-B0C6-5BB91787BB6C}" xr6:coauthVersionLast="47" xr6:coauthVersionMax="47" xr10:uidLastSave="{B9656FF8-8CB3-44A0-9329-0416F35FBDDA}"/>
  <bookViews>
    <workbookView xWindow="-108" yWindow="-108" windowWidth="23256" windowHeight="12456" xr2:uid="{00000000-000D-0000-FFFF-FFFF00000000}"/>
  </bookViews>
  <sheets>
    <sheet name="Statement of financial position" sheetId="1" r:id="rId1"/>
    <sheet name="Consolidated income statement" sheetId="2" r:id="rId2"/>
    <sheet name="Cash flow statemen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3" l="1"/>
  <c r="G42" i="3"/>
  <c r="G35" i="3"/>
  <c r="G27" i="3"/>
  <c r="C46" i="3"/>
  <c r="C42" i="3"/>
  <c r="C35" i="3"/>
  <c r="C27" i="3"/>
  <c r="G7" i="2"/>
  <c r="C7" i="2"/>
  <c r="G51" i="1"/>
  <c r="G42" i="1"/>
  <c r="G34" i="1"/>
  <c r="G22" i="1"/>
  <c r="G12" i="1"/>
  <c r="C51" i="1"/>
  <c r="C42" i="1"/>
  <c r="C34" i="1"/>
  <c r="C22" i="1"/>
  <c r="C12" i="1"/>
  <c r="G12" i="2" l="1"/>
  <c r="G18" i="2" s="1"/>
  <c r="G20" i="2" s="1"/>
  <c r="C12" i="2"/>
  <c r="C18" i="2" s="1"/>
  <c r="C20" i="2" s="1"/>
  <c r="G52" i="1"/>
  <c r="G23" i="1"/>
  <c r="C52" i="1"/>
  <c r="C23" i="1"/>
  <c r="B7" i="2"/>
  <c r="F42" i="3" l="1"/>
  <c r="B27" i="3"/>
  <c r="F51" i="1" l="1"/>
  <c r="F42" i="1"/>
  <c r="F34" i="1"/>
  <c r="F22" i="1"/>
  <c r="F12" i="1"/>
  <c r="B51" i="1"/>
  <c r="B42" i="1"/>
  <c r="B34" i="1"/>
  <c r="B22" i="1"/>
  <c r="B12" i="1"/>
  <c r="F7" i="2"/>
  <c r="F12" i="2" s="1"/>
  <c r="F18" i="2" s="1"/>
  <c r="F20" i="2" s="1"/>
  <c r="B12" i="2"/>
  <c r="B18" i="2" s="1"/>
  <c r="B20" i="2" s="1"/>
  <c r="F46" i="3"/>
  <c r="F35" i="3"/>
  <c r="F27" i="3"/>
  <c r="B46" i="3"/>
  <c r="B42" i="3"/>
  <c r="B35" i="3"/>
  <c r="F23" i="1" l="1"/>
  <c r="B23" i="1"/>
  <c r="B52" i="1"/>
  <c r="F52" i="1"/>
</calcChain>
</file>

<file path=xl/sharedStrings.xml><?xml version="1.0" encoding="utf-8"?>
<sst xmlns="http://schemas.openxmlformats.org/spreadsheetml/2006/main" count="229" uniqueCount="106">
  <si>
    <t>in ths EUR</t>
  </si>
  <si>
    <t>ASSETS</t>
  </si>
  <si>
    <t>Non-current assets</t>
  </si>
  <si>
    <t>Property, plant and equipment</t>
  </si>
  <si>
    <t>Right-of-use assets</t>
  </si>
  <si>
    <t>Investment property</t>
  </si>
  <si>
    <t>Intangible assets</t>
  </si>
  <si>
    <t>Biological assets</t>
  </si>
  <si>
    <t>Long-term receivables and prepayments</t>
  </si>
  <si>
    <t>Deferred tax assets</t>
  </si>
  <si>
    <t>Total non-current assets</t>
  </si>
  <si>
    <t>Current assets</t>
  </si>
  <si>
    <t>Inventories</t>
  </si>
  <si>
    <t>Trade accounts receivable</t>
  </si>
  <si>
    <t>Other accounts receivable and prepayments</t>
  </si>
  <si>
    <t>Current income tax</t>
  </si>
  <si>
    <t>Short-term cash deposits</t>
  </si>
  <si>
    <t>Cash and cash equivalents</t>
  </si>
  <si>
    <t>Total current assets</t>
  </si>
  <si>
    <t>Total assets</t>
  </si>
  <si>
    <t>in ths UAH</t>
  </si>
  <si>
    <t>EQUITY AND LIABILITIES</t>
  </si>
  <si>
    <t>Equity</t>
  </si>
  <si>
    <t>Share capital</t>
  </si>
  <si>
    <t>Additional paid-in capital</t>
  </si>
  <si>
    <t>Retained earnings</t>
  </si>
  <si>
    <t>Revaluation surplus</t>
  </si>
  <si>
    <t>Treasury shares</t>
  </si>
  <si>
    <t>Currency translation reserve</t>
  </si>
  <si>
    <t>Total equity</t>
  </si>
  <si>
    <t>Non-current liabilities</t>
  </si>
  <si>
    <t>Loans and borrowings</t>
  </si>
  <si>
    <t>Net assets attributable to non-controlling participants</t>
  </si>
  <si>
    <t>Other long-term liabilities</t>
  </si>
  <si>
    <t>Lease liability</t>
  </si>
  <si>
    <t>Deferred tax liabilities</t>
  </si>
  <si>
    <t>Total non-current liabilities</t>
  </si>
  <si>
    <t>Current liabilities</t>
  </si>
  <si>
    <t>Current portion of long-term loans and borrowings</t>
  </si>
  <si>
    <t>Trade accounts payable</t>
  </si>
  <si>
    <t>Current portion of lease liability</t>
  </si>
  <si>
    <t>Other liabilities and accounts payable</t>
  </si>
  <si>
    <t>Total current liabilities</t>
  </si>
  <si>
    <t>Total equity and liabilities</t>
  </si>
  <si>
    <t>Revenues</t>
  </si>
  <si>
    <t>Cost of revenues</t>
  </si>
  <si>
    <t>Changes in fair value of BA and AP</t>
  </si>
  <si>
    <t xml:space="preserve">Gross profit </t>
  </si>
  <si>
    <t xml:space="preserve">Other operating income </t>
  </si>
  <si>
    <t>General and administrative expense</t>
  </si>
  <si>
    <t>Selling and distribution expense</t>
  </si>
  <si>
    <t>Other operating expense</t>
  </si>
  <si>
    <t>Interest expense on lease liability</t>
  </si>
  <si>
    <t>Other finance costs</t>
  </si>
  <si>
    <t>Finance income</t>
  </si>
  <si>
    <t>Other income</t>
  </si>
  <si>
    <t xml:space="preserve">Operating activities </t>
  </si>
  <si>
    <t>Adjustments for:</t>
  </si>
  <si>
    <t>Depreciation and amortization</t>
  </si>
  <si>
    <t>VAT written off</t>
  </si>
  <si>
    <t>Interest income</t>
  </si>
  <si>
    <t>Other finance income</t>
  </si>
  <si>
    <t>Interest expense</t>
  </si>
  <si>
    <t>Changes in fair value of biological assets and agricultural produce</t>
  </si>
  <si>
    <t>Disposal of revaluation in agricultural produce in the cost of revenues</t>
  </si>
  <si>
    <t>Recovery of assets previously written off</t>
  </si>
  <si>
    <t>Working capital adjustments:</t>
  </si>
  <si>
    <t>Income taxes paid</t>
  </si>
  <si>
    <t>Cash flows provided by operating activities</t>
  </si>
  <si>
    <t>Investing activities</t>
  </si>
  <si>
    <t>Purchase of property, plant and equipment, intangible assets and other non-current assets</t>
  </si>
  <si>
    <t>Proceeds from disposal of property, plant and equipment</t>
  </si>
  <si>
    <t>Interest received</t>
  </si>
  <si>
    <t>Disposal of subsidiaries</t>
  </si>
  <si>
    <t>Cash deposits placement</t>
  </si>
  <si>
    <t>Cash deposits withdrawal</t>
  </si>
  <si>
    <t>Financing activities</t>
  </si>
  <si>
    <t>Proceeds from loans and borrowings</t>
  </si>
  <si>
    <r>
      <t>Repayment of loans and borrowings</t>
    </r>
    <r>
      <rPr>
        <sz val="10"/>
        <color theme="1"/>
        <rFont val="Times New Roman"/>
        <family val="1"/>
        <charset val="204"/>
      </rPr>
      <t xml:space="preserve"> </t>
    </r>
  </si>
  <si>
    <t>Payment of lease liabilities</t>
  </si>
  <si>
    <t>Payment of interest on lease liabilities</t>
  </si>
  <si>
    <t>Interest paid</t>
  </si>
  <si>
    <t>Cash and cash equivalents as at 1 January</t>
  </si>
  <si>
    <t>Currency translation difference</t>
  </si>
  <si>
    <t>Cash and cash equivalents as at 31 March</t>
  </si>
  <si>
    <t>ASTARTA HOLDING PLC</t>
  </si>
  <si>
    <t>3M25</t>
  </si>
  <si>
    <t>Net increase / (decrease) in cash and cash equivalents</t>
  </si>
  <si>
    <t>Foreign currency exchange (loss)/gain</t>
  </si>
  <si>
    <t>3M26</t>
  </si>
  <si>
    <t>(Loss)/Profit from operations</t>
  </si>
  <si>
    <t>Interest expense on bank borrowings and other finance costs</t>
  </si>
  <si>
    <t>(Loss)/Profit before tax</t>
  </si>
  <si>
    <t>Income tax benefit/(expense)</t>
  </si>
  <si>
    <t>Net (loss)/profit</t>
  </si>
  <si>
    <t>(Loss)/profit before tax</t>
  </si>
  <si>
    <t>Allowance for/(reversal of) trade and other accounts receivable</t>
  </si>
  <si>
    <t>Loss/(profit) on disposal of property, plant and equipment</t>
  </si>
  <si>
    <t>Net loss/(profit) attributable to non-controlling  participants in limited liability company subsidiaries</t>
  </si>
  <si>
    <t>Foreign exchange loss</t>
  </si>
  <si>
    <t>(Increase) / decrease in biological assets due to other changes</t>
  </si>
  <si>
    <t>(Increase) / decrease in trade and other receivables</t>
  </si>
  <si>
    <t>(Increase) / decrease in inventories</t>
  </si>
  <si>
    <t>Increase / (decrease) in trade and other payables</t>
  </si>
  <si>
    <t>Cash flows used in investing activities</t>
  </si>
  <si>
    <t>Cash flows provided by (used in)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</si>
</sst>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₴_-;\-* #,##0.00\ _₴_-;_-* &quot;-&quot;??\ _₴_-;_-@_-"/>
    <numFmt numFmtId="165" formatCode="#,##0;\(#,##0\);_(&quot;-&quot;_)"/>
    <numFmt numFmtId="166" formatCode="#,##0;\(#,##0\);_(* &quot;-&quot;_)"/>
    <numFmt numFmtId="167" formatCode="_-* #,##0.00_₴_-;\-* #,##0.00_₴_-;_-* &quot;-&quot;??_₴_-;_-@_-"/>
    <numFmt numFmtId="168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3"/>
      <name val="Franklin Gothic Book"/>
      <family val="2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3"/>
      <name val="Franklin Gothic Book"/>
      <family val="2"/>
      <charset val="204"/>
    </font>
    <font>
      <b/>
      <sz val="10"/>
      <color indexed="56"/>
      <name val="Franklin Gothic Book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366092"/>
      <name val="Franklin Gothic Book"/>
      <family val="2"/>
      <charset val="204"/>
    </font>
    <font>
      <sz val="9"/>
      <color rgb="FF366092"/>
      <name val="Franklin Gothic Book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3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/>
      <bottom style="thin">
        <color rgb="FF44546A"/>
      </bottom>
      <diagonal/>
    </border>
    <border>
      <left/>
      <right/>
      <top style="thin">
        <color theme="4" tint="-0.24994659260841701"/>
      </top>
      <bottom style="thin">
        <color rgb="FF44546A"/>
      </bottom>
      <diagonal/>
    </border>
    <border>
      <left/>
      <right/>
      <top style="thin">
        <color rgb="FF44546A"/>
      </top>
      <bottom style="thick">
        <color theme="4" tint="-0.24994659260841701"/>
      </bottom>
      <diagonal/>
    </border>
  </borders>
  <cellStyleXfs count="1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5" applyFont="1" applyAlignment="1">
      <alignment vertical="top" wrapText="1"/>
    </xf>
    <xf numFmtId="0" fontId="3" fillId="0" borderId="0" xfId="5" applyFont="1" applyAlignment="1">
      <alignment horizontal="center" vertical="top" wrapText="1"/>
    </xf>
    <xf numFmtId="0" fontId="9" fillId="0" borderId="0" xfId="0" applyFont="1"/>
    <xf numFmtId="166" fontId="3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165" fontId="3" fillId="0" borderId="0" xfId="5" applyNumberFormat="1" applyFont="1" applyAlignment="1">
      <alignment horizontal="right" vertical="top"/>
    </xf>
    <xf numFmtId="165" fontId="7" fillId="0" borderId="0" xfId="5" applyNumberFormat="1" applyFont="1" applyAlignment="1">
      <alignment horizontal="right" vertical="top"/>
    </xf>
    <xf numFmtId="165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166" fontId="0" fillId="0" borderId="0" xfId="0" applyNumberFormat="1"/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vertical="top" wrapText="1"/>
    </xf>
    <xf numFmtId="165" fontId="3" fillId="0" borderId="2" xfId="5" applyNumberFormat="1" applyFont="1" applyBorder="1" applyAlignment="1">
      <alignment horizontal="right" vertical="top"/>
    </xf>
    <xf numFmtId="0" fontId="3" fillId="0" borderId="3" xfId="0" applyFont="1" applyBorder="1" applyAlignment="1">
      <alignment wrapText="1"/>
    </xf>
    <xf numFmtId="165" fontId="3" fillId="0" borderId="3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right" vertical="center"/>
    </xf>
    <xf numFmtId="0" fontId="13" fillId="0" borderId="0" xfId="0" applyFont="1"/>
    <xf numFmtId="0" fontId="3" fillId="0" borderId="0" xfId="5" applyFont="1" applyAlignment="1">
      <alignment vertical="top" wrapText="1"/>
    </xf>
    <xf numFmtId="166" fontId="7" fillId="0" borderId="0" xfId="0" applyNumberFormat="1" applyFont="1" applyAlignment="1">
      <alignment horizontal="right" vertical="center"/>
    </xf>
    <xf numFmtId="0" fontId="14" fillId="0" borderId="0" xfId="5" applyFont="1" applyAlignment="1">
      <alignment vertical="top" wrapText="1"/>
    </xf>
    <xf numFmtId="166" fontId="3" fillId="0" borderId="4" xfId="0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0" fontId="7" fillId="0" borderId="5" xfId="5" applyFont="1" applyBorder="1" applyAlignment="1">
      <alignment vertical="top" wrapText="1"/>
    </xf>
    <xf numFmtId="165" fontId="3" fillId="0" borderId="5" xfId="5" applyNumberFormat="1" applyFont="1" applyBorder="1" applyAlignment="1">
      <alignment horizontal="right" vertical="top"/>
    </xf>
    <xf numFmtId="165" fontId="7" fillId="0" borderId="5" xfId="5" applyNumberFormat="1" applyFont="1" applyBorder="1" applyAlignment="1">
      <alignment horizontal="right" vertical="top"/>
    </xf>
    <xf numFmtId="0" fontId="3" fillId="0" borderId="6" xfId="0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0" fontId="7" fillId="0" borderId="4" xfId="5" applyFont="1" applyBorder="1" applyAlignment="1">
      <alignment vertical="top" wrapText="1"/>
    </xf>
    <xf numFmtId="165" fontId="3" fillId="0" borderId="4" xfId="5" applyNumberFormat="1" applyFont="1" applyBorder="1" applyAlignment="1">
      <alignment horizontal="right" vertical="top"/>
    </xf>
    <xf numFmtId="165" fontId="3" fillId="0" borderId="4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4" xfId="5" applyNumberFormat="1" applyFont="1" applyBorder="1" applyAlignment="1">
      <alignment horizontal="right" vertical="top"/>
    </xf>
    <xf numFmtId="0" fontId="3" fillId="0" borderId="0" xfId="5" applyFont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" fillId="0" borderId="0" xfId="0" applyFont="1"/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8" fillId="0" borderId="0" xfId="5" applyFont="1" applyAlignment="1">
      <alignment horizontal="center" vertical="center" wrapText="1"/>
    </xf>
  </cellXfs>
  <cellStyles count="11">
    <cellStyle name="Hyperlink" xfId="3" xr:uid="{00000000-0005-0000-0000-000000000000}"/>
    <cellStyle name="Hyperlink 2" xfId="7" xr:uid="{00000000-0005-0000-0000-000001000000}"/>
    <cellStyle name="Відсотковий 2" xfId="6" xr:uid="{00000000-0005-0000-0000-000002000000}"/>
    <cellStyle name="Відсотковий 3" xfId="2" xr:uid="{00000000-0005-0000-0000-000003000000}"/>
    <cellStyle name="Звичайний" xfId="0" builtinId="0"/>
    <cellStyle name="Звичайний 2" xfId="5" xr:uid="{00000000-0005-0000-0000-000005000000}"/>
    <cellStyle name="Звичайний 3" xfId="1" xr:uid="{00000000-0005-0000-0000-000006000000}"/>
    <cellStyle name="Обычный_25, 26, 27, 28, 30_Oper in, G&amp;A, S&amp;D, Oper ex, Fin ex_3m 2010" xfId="9" xr:uid="{00000000-0005-0000-0000-000007000000}"/>
    <cellStyle name="Фінансовий 2" xfId="4" xr:uid="{00000000-0005-0000-0000-000008000000}"/>
    <cellStyle name="Фінансовий 3" xfId="8" xr:uid="{00000000-0005-0000-0000-000009000000}"/>
    <cellStyle name="Фінансовий 4" xfId="10" xr:uid="{00000000-0005-0000-0000-00000A000000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workbookViewId="0">
      <selection sqref="A1:G1"/>
    </sheetView>
  </sheetViews>
  <sheetFormatPr defaultRowHeight="14.4" x14ac:dyDescent="0.3"/>
  <cols>
    <col min="1" max="1" width="34" bestFit="1" customWidth="1"/>
    <col min="2" max="2" width="14.6640625" customWidth="1"/>
    <col min="3" max="3" width="12.33203125" bestFit="1" customWidth="1"/>
    <col min="4" max="4" width="4.6640625" customWidth="1"/>
    <col min="5" max="5" width="34" bestFit="1" customWidth="1"/>
    <col min="6" max="6" width="12.33203125" style="32" bestFit="1" customWidth="1"/>
    <col min="7" max="7" width="12.33203125" bestFit="1" customWidth="1"/>
  </cols>
  <sheetData>
    <row r="1" spans="1:7" x14ac:dyDescent="0.3">
      <c r="A1" s="49" t="s">
        <v>85</v>
      </c>
      <c r="B1" s="49"/>
      <c r="C1" s="49"/>
      <c r="D1" s="49"/>
      <c r="E1" s="49"/>
      <c r="F1" s="49"/>
      <c r="G1" s="49"/>
    </row>
    <row r="2" spans="1:7" ht="14.4" customHeight="1" x14ac:dyDescent="0.3">
      <c r="A2" s="29" t="s">
        <v>20</v>
      </c>
      <c r="B2" s="30">
        <v>46112</v>
      </c>
      <c r="C2" s="30">
        <v>45747</v>
      </c>
      <c r="D2" s="18"/>
      <c r="E2" s="29" t="s">
        <v>0</v>
      </c>
      <c r="F2" s="30">
        <v>46112</v>
      </c>
      <c r="G2" s="30">
        <v>45747</v>
      </c>
    </row>
    <row r="3" spans="1:7" x14ac:dyDescent="0.3">
      <c r="A3" s="23" t="s">
        <v>1</v>
      </c>
      <c r="B3" s="23"/>
      <c r="C3" s="23"/>
      <c r="E3" s="6" t="s">
        <v>1</v>
      </c>
      <c r="F3" s="6"/>
      <c r="G3" s="6"/>
    </row>
    <row r="4" spans="1:7" x14ac:dyDescent="0.3">
      <c r="A4" s="4" t="s">
        <v>2</v>
      </c>
      <c r="B4" s="4"/>
      <c r="C4" s="4"/>
      <c r="E4" s="4" t="s">
        <v>2</v>
      </c>
      <c r="F4" s="4"/>
      <c r="G4" s="4"/>
    </row>
    <row r="5" spans="1:7" x14ac:dyDescent="0.3">
      <c r="A5" s="5" t="s">
        <v>3</v>
      </c>
      <c r="B5" s="8">
        <v>16234379</v>
      </c>
      <c r="C5" s="9">
        <v>10170066</v>
      </c>
      <c r="E5" s="5" t="s">
        <v>3</v>
      </c>
      <c r="F5" s="8">
        <v>322672</v>
      </c>
      <c r="G5" s="9">
        <v>227279</v>
      </c>
    </row>
    <row r="6" spans="1:7" x14ac:dyDescent="0.3">
      <c r="A6" s="5" t="s">
        <v>4</v>
      </c>
      <c r="B6" s="8">
        <v>7089849</v>
      </c>
      <c r="C6" s="9">
        <v>5776555</v>
      </c>
      <c r="E6" s="5" t="s">
        <v>4</v>
      </c>
      <c r="F6" s="8">
        <v>140917</v>
      </c>
      <c r="G6" s="9">
        <v>129093</v>
      </c>
    </row>
    <row r="7" spans="1:7" hidden="1" x14ac:dyDescent="0.3">
      <c r="A7" s="5" t="s">
        <v>5</v>
      </c>
      <c r="B7" s="8">
        <v>0</v>
      </c>
      <c r="C7" s="9">
        <v>0</v>
      </c>
      <c r="E7" s="5" t="s">
        <v>5</v>
      </c>
      <c r="F7" s="8">
        <v>0</v>
      </c>
      <c r="G7" s="9">
        <v>0</v>
      </c>
    </row>
    <row r="8" spans="1:7" x14ac:dyDescent="0.3">
      <c r="A8" s="5" t="s">
        <v>6</v>
      </c>
      <c r="B8" s="8">
        <v>35808</v>
      </c>
      <c r="C8" s="9">
        <v>24175</v>
      </c>
      <c r="E8" s="5" t="s">
        <v>6</v>
      </c>
      <c r="F8" s="8">
        <v>711</v>
      </c>
      <c r="G8" s="9">
        <v>540</v>
      </c>
    </row>
    <row r="9" spans="1:7" x14ac:dyDescent="0.3">
      <c r="A9" s="5" t="s">
        <v>7</v>
      </c>
      <c r="B9" s="8">
        <v>1438828</v>
      </c>
      <c r="C9" s="9">
        <v>1758618</v>
      </c>
      <c r="E9" s="5" t="s">
        <v>7</v>
      </c>
      <c r="F9" s="8">
        <v>28597</v>
      </c>
      <c r="G9" s="9">
        <v>39302</v>
      </c>
    </row>
    <row r="10" spans="1:7" x14ac:dyDescent="0.3">
      <c r="A10" s="5" t="s">
        <v>8</v>
      </c>
      <c r="B10" s="8">
        <v>10261</v>
      </c>
      <c r="C10" s="9">
        <v>12446</v>
      </c>
      <c r="E10" s="5" t="s">
        <v>8</v>
      </c>
      <c r="F10" s="8">
        <v>204</v>
      </c>
      <c r="G10" s="9">
        <v>278</v>
      </c>
    </row>
    <row r="11" spans="1:7" x14ac:dyDescent="0.3">
      <c r="A11" s="5" t="s">
        <v>9</v>
      </c>
      <c r="B11" s="8">
        <v>10186</v>
      </c>
      <c r="C11" s="9">
        <v>34687</v>
      </c>
      <c r="E11" s="5" t="s">
        <v>9</v>
      </c>
      <c r="F11" s="8">
        <v>202</v>
      </c>
      <c r="G11" s="9">
        <v>775</v>
      </c>
    </row>
    <row r="12" spans="1:7" x14ac:dyDescent="0.3">
      <c r="A12" s="14" t="s">
        <v>10</v>
      </c>
      <c r="B12" s="15">
        <f>SUM(B5:B11)</f>
        <v>24819311</v>
      </c>
      <c r="C12" s="15">
        <f>SUM(C5:C11)</f>
        <v>17776547</v>
      </c>
      <c r="E12" s="14" t="s">
        <v>10</v>
      </c>
      <c r="F12" s="15">
        <f>SUM(F5:F11)</f>
        <v>493303</v>
      </c>
      <c r="G12" s="15">
        <f>SUM(G5:G11)</f>
        <v>397267</v>
      </c>
    </row>
    <row r="13" spans="1:7" x14ac:dyDescent="0.3">
      <c r="A13" s="4"/>
      <c r="B13" s="4"/>
      <c r="C13" s="4"/>
      <c r="E13" s="4"/>
      <c r="F13" s="4"/>
      <c r="G13" s="4"/>
    </row>
    <row r="14" spans="1:7" x14ac:dyDescent="0.3">
      <c r="A14" s="4" t="s">
        <v>11</v>
      </c>
      <c r="B14" s="4"/>
      <c r="C14" s="4"/>
      <c r="E14" s="4" t="s">
        <v>11</v>
      </c>
      <c r="F14" s="4"/>
      <c r="G14" s="4"/>
    </row>
    <row r="15" spans="1:7" x14ac:dyDescent="0.3">
      <c r="A15" s="5" t="s">
        <v>12</v>
      </c>
      <c r="B15" s="8">
        <v>10256365</v>
      </c>
      <c r="C15" s="9">
        <v>8314974</v>
      </c>
      <c r="E15" s="5" t="s">
        <v>12</v>
      </c>
      <c r="F15" s="8">
        <v>203851</v>
      </c>
      <c r="G15" s="9">
        <v>185822</v>
      </c>
    </row>
    <row r="16" spans="1:7" x14ac:dyDescent="0.3">
      <c r="A16" s="5" t="s">
        <v>7</v>
      </c>
      <c r="B16" s="8">
        <v>1435164</v>
      </c>
      <c r="C16" s="9">
        <v>2162735</v>
      </c>
      <c r="E16" s="5" t="s">
        <v>7</v>
      </c>
      <c r="F16" s="8">
        <v>28525</v>
      </c>
      <c r="G16" s="9">
        <v>48332</v>
      </c>
    </row>
    <row r="17" spans="1:7" x14ac:dyDescent="0.3">
      <c r="A17" s="5" t="s">
        <v>13</v>
      </c>
      <c r="B17" s="8">
        <v>1620225</v>
      </c>
      <c r="C17" s="9">
        <v>804813</v>
      </c>
      <c r="E17" s="5" t="s">
        <v>13</v>
      </c>
      <c r="F17" s="8">
        <v>32203</v>
      </c>
      <c r="G17" s="9">
        <v>17986</v>
      </c>
    </row>
    <row r="18" spans="1:7" ht="27.6" x14ac:dyDescent="0.3">
      <c r="A18" s="5" t="s">
        <v>14</v>
      </c>
      <c r="B18" s="8">
        <v>2903998</v>
      </c>
      <c r="C18" s="9">
        <v>2325766</v>
      </c>
      <c r="E18" s="5" t="s">
        <v>14</v>
      </c>
      <c r="F18" s="8">
        <v>57719</v>
      </c>
      <c r="G18" s="9">
        <v>51977</v>
      </c>
    </row>
    <row r="19" spans="1:7" x14ac:dyDescent="0.3">
      <c r="A19" s="5" t="s">
        <v>15</v>
      </c>
      <c r="B19" s="8">
        <v>95299</v>
      </c>
      <c r="C19" s="9">
        <v>6465</v>
      </c>
      <c r="E19" s="5" t="s">
        <v>15</v>
      </c>
      <c r="F19" s="8">
        <v>1894</v>
      </c>
      <c r="G19" s="9">
        <v>144</v>
      </c>
    </row>
    <row r="20" spans="1:7" x14ac:dyDescent="0.3">
      <c r="A20" s="5" t="s">
        <v>16</v>
      </c>
      <c r="B20" s="8">
        <v>1100</v>
      </c>
      <c r="C20" s="9">
        <v>1100</v>
      </c>
      <c r="E20" s="5" t="s">
        <v>16</v>
      </c>
      <c r="F20" s="8">
        <v>22</v>
      </c>
      <c r="G20" s="9">
        <v>25</v>
      </c>
    </row>
    <row r="21" spans="1:7" x14ac:dyDescent="0.3">
      <c r="A21" s="5" t="s">
        <v>17</v>
      </c>
      <c r="B21" s="36">
        <v>4087881</v>
      </c>
      <c r="C21" s="37">
        <v>1742024</v>
      </c>
      <c r="E21" s="5" t="s">
        <v>17</v>
      </c>
      <c r="F21" s="36">
        <v>81250</v>
      </c>
      <c r="G21" s="37">
        <v>38930</v>
      </c>
    </row>
    <row r="22" spans="1:7" x14ac:dyDescent="0.3">
      <c r="A22" s="14" t="s">
        <v>18</v>
      </c>
      <c r="B22" s="15">
        <f>SUM(B15:B21)</f>
        <v>20400032</v>
      </c>
      <c r="C22" s="15">
        <f>SUM(C15:C21)</f>
        <v>15357877</v>
      </c>
      <c r="E22" s="14" t="s">
        <v>18</v>
      </c>
      <c r="F22" s="15">
        <f>SUM(F15:F21)</f>
        <v>405464</v>
      </c>
      <c r="G22" s="15">
        <f>SUM(G15:G21)</f>
        <v>343216</v>
      </c>
    </row>
    <row r="23" spans="1:7" x14ac:dyDescent="0.3">
      <c r="A23" s="14" t="s">
        <v>19</v>
      </c>
      <c r="B23" s="15">
        <f>B22+B12</f>
        <v>45219343</v>
      </c>
      <c r="C23" s="15">
        <f>C22+C12</f>
        <v>33134424</v>
      </c>
      <c r="E23" s="14" t="s">
        <v>19</v>
      </c>
      <c r="F23" s="15">
        <f>F22+F12</f>
        <v>898767</v>
      </c>
      <c r="G23" s="15">
        <f>G22+G12</f>
        <v>740483</v>
      </c>
    </row>
    <row r="24" spans="1:7" x14ac:dyDescent="0.3">
      <c r="A24" s="3"/>
      <c r="B24" s="3"/>
      <c r="C24" s="3"/>
      <c r="E24" s="4"/>
      <c r="F24" s="4"/>
      <c r="G24" s="4"/>
    </row>
    <row r="25" spans="1:7" x14ac:dyDescent="0.3">
      <c r="A25" s="29" t="s">
        <v>20</v>
      </c>
      <c r="B25" s="30">
        <v>46112</v>
      </c>
      <c r="C25" s="30">
        <v>45747</v>
      </c>
      <c r="E25" s="29" t="s">
        <v>0</v>
      </c>
      <c r="F25" s="30">
        <v>46112</v>
      </c>
      <c r="G25" s="30">
        <v>45747</v>
      </c>
    </row>
    <row r="26" spans="1:7" x14ac:dyDescent="0.3">
      <c r="A26" s="23" t="s">
        <v>21</v>
      </c>
      <c r="B26" s="23"/>
      <c r="C26" s="23"/>
      <c r="E26" s="6" t="s">
        <v>21</v>
      </c>
      <c r="F26" s="6"/>
      <c r="G26" s="6"/>
    </row>
    <row r="27" spans="1:7" x14ac:dyDescent="0.3">
      <c r="A27" s="4" t="s">
        <v>22</v>
      </c>
      <c r="B27" s="4"/>
      <c r="C27" s="4"/>
      <c r="E27" s="4" t="s">
        <v>22</v>
      </c>
      <c r="F27" s="4"/>
      <c r="G27" s="4"/>
    </row>
    <row r="28" spans="1:7" x14ac:dyDescent="0.3">
      <c r="A28" s="5" t="s">
        <v>23</v>
      </c>
      <c r="B28" s="8">
        <v>1663</v>
      </c>
      <c r="C28" s="9">
        <v>1663</v>
      </c>
      <c r="E28" s="5" t="s">
        <v>23</v>
      </c>
      <c r="F28" s="8">
        <v>250</v>
      </c>
      <c r="G28" s="9">
        <v>250</v>
      </c>
    </row>
    <row r="29" spans="1:7" x14ac:dyDescent="0.3">
      <c r="A29" s="5" t="s">
        <v>24</v>
      </c>
      <c r="B29" s="8">
        <v>369798</v>
      </c>
      <c r="C29" s="9">
        <v>369798</v>
      </c>
      <c r="E29" s="5" t="s">
        <v>24</v>
      </c>
      <c r="F29" s="8">
        <v>55638</v>
      </c>
      <c r="G29" s="9">
        <v>55638</v>
      </c>
    </row>
    <row r="30" spans="1:7" x14ac:dyDescent="0.3">
      <c r="A30" s="5" t="s">
        <v>25</v>
      </c>
      <c r="B30" s="8">
        <v>21685759</v>
      </c>
      <c r="C30" s="9">
        <v>21860868</v>
      </c>
      <c r="E30" s="5" t="s">
        <v>25</v>
      </c>
      <c r="F30" s="8">
        <v>891120</v>
      </c>
      <c r="G30" s="9">
        <v>889405</v>
      </c>
    </row>
    <row r="31" spans="1:7" x14ac:dyDescent="0.3">
      <c r="A31" s="5" t="s">
        <v>26</v>
      </c>
      <c r="B31" s="8">
        <v>4484433</v>
      </c>
      <c r="C31" s="9">
        <v>1782245</v>
      </c>
      <c r="E31" s="5" t="s">
        <v>26</v>
      </c>
      <c r="F31" s="8">
        <v>111642</v>
      </c>
      <c r="G31" s="9">
        <v>61538</v>
      </c>
    </row>
    <row r="32" spans="1:7" x14ac:dyDescent="0.3">
      <c r="A32" s="5" t="s">
        <v>27</v>
      </c>
      <c r="B32" s="8">
        <v>-63499</v>
      </c>
      <c r="C32" s="9">
        <v>-63499</v>
      </c>
      <c r="E32" s="5" t="s">
        <v>27</v>
      </c>
      <c r="F32" s="8">
        <v>-4310</v>
      </c>
      <c r="G32" s="9">
        <v>-4310</v>
      </c>
    </row>
    <row r="33" spans="1:7" x14ac:dyDescent="0.3">
      <c r="A33" s="5" t="s">
        <v>28</v>
      </c>
      <c r="B33" s="8">
        <v>464092</v>
      </c>
      <c r="C33" s="9">
        <v>463541</v>
      </c>
      <c r="E33" s="5" t="s">
        <v>28</v>
      </c>
      <c r="F33" s="8">
        <v>-518846</v>
      </c>
      <c r="G33" s="9">
        <v>-456905</v>
      </c>
    </row>
    <row r="34" spans="1:7" x14ac:dyDescent="0.3">
      <c r="A34" s="14" t="s">
        <v>29</v>
      </c>
      <c r="B34" s="15">
        <f t="shared" ref="B34:C34" si="0">SUM(B28:B33)</f>
        <v>26942246</v>
      </c>
      <c r="C34" s="15">
        <f t="shared" ref="C34" si="1">SUM(C28:C33)</f>
        <v>24414616</v>
      </c>
      <c r="E34" s="14" t="s">
        <v>29</v>
      </c>
      <c r="F34" s="15">
        <f t="shared" ref="F34:G34" si="2">SUM(F28:F33)</f>
        <v>535494</v>
      </c>
      <c r="G34" s="15">
        <f t="shared" ref="G34" si="3">SUM(G28:G33)</f>
        <v>545616</v>
      </c>
    </row>
    <row r="35" spans="1:7" x14ac:dyDescent="0.3">
      <c r="A35" s="4"/>
      <c r="B35" s="4"/>
      <c r="C35" s="4"/>
      <c r="E35" s="4"/>
      <c r="F35" s="4"/>
      <c r="G35" s="4"/>
    </row>
    <row r="36" spans="1:7" x14ac:dyDescent="0.3">
      <c r="A36" s="4" t="s">
        <v>30</v>
      </c>
      <c r="B36" s="4"/>
      <c r="C36" s="4"/>
      <c r="E36" s="4" t="s">
        <v>30</v>
      </c>
      <c r="F36" s="4"/>
      <c r="G36" s="4"/>
    </row>
    <row r="37" spans="1:7" x14ac:dyDescent="0.3">
      <c r="A37" s="5" t="s">
        <v>31</v>
      </c>
      <c r="B37" s="8">
        <v>4654563</v>
      </c>
      <c r="C37" s="9">
        <v>617259</v>
      </c>
      <c r="E37" s="5" t="s">
        <v>31</v>
      </c>
      <c r="F37" s="8">
        <v>92513</v>
      </c>
      <c r="G37" s="9">
        <v>13794</v>
      </c>
    </row>
    <row r="38" spans="1:7" ht="27.6" x14ac:dyDescent="0.3">
      <c r="A38" s="5" t="s">
        <v>32</v>
      </c>
      <c r="B38" s="8">
        <v>30347</v>
      </c>
      <c r="C38" s="9">
        <v>25361</v>
      </c>
      <c r="E38" s="5" t="s">
        <v>32</v>
      </c>
      <c r="F38" s="8">
        <v>603</v>
      </c>
      <c r="G38" s="9">
        <v>567</v>
      </c>
    </row>
    <row r="39" spans="1:7" x14ac:dyDescent="0.3">
      <c r="A39" s="5" t="s">
        <v>33</v>
      </c>
      <c r="B39" s="8">
        <v>235120</v>
      </c>
      <c r="C39" s="9">
        <v>177379</v>
      </c>
      <c r="E39" s="5" t="s">
        <v>33</v>
      </c>
      <c r="F39" s="8">
        <v>4673</v>
      </c>
      <c r="G39" s="9">
        <v>3964</v>
      </c>
    </row>
    <row r="40" spans="1:7" x14ac:dyDescent="0.3">
      <c r="A40" s="5" t="s">
        <v>34</v>
      </c>
      <c r="B40" s="8">
        <v>5594285</v>
      </c>
      <c r="C40" s="9">
        <v>4672577</v>
      </c>
      <c r="E40" s="5" t="s">
        <v>34</v>
      </c>
      <c r="F40" s="8">
        <v>111191</v>
      </c>
      <c r="G40" s="9">
        <v>104422</v>
      </c>
    </row>
    <row r="41" spans="1:7" x14ac:dyDescent="0.3">
      <c r="A41" s="5" t="s">
        <v>35</v>
      </c>
      <c r="B41" s="8">
        <v>463727</v>
      </c>
      <c r="C41" s="9">
        <v>169522</v>
      </c>
      <c r="E41" s="5" t="s">
        <v>35</v>
      </c>
      <c r="F41" s="8">
        <v>9217</v>
      </c>
      <c r="G41" s="9">
        <v>3788</v>
      </c>
    </row>
    <row r="42" spans="1:7" x14ac:dyDescent="0.3">
      <c r="A42" s="14" t="s">
        <v>36</v>
      </c>
      <c r="B42" s="15">
        <f t="shared" ref="B42:C42" si="4">SUM(B37:B41)</f>
        <v>10978042</v>
      </c>
      <c r="C42" s="15">
        <f t="shared" ref="C42" si="5">SUM(C37:C41)</f>
        <v>5662098</v>
      </c>
      <c r="E42" s="14" t="s">
        <v>36</v>
      </c>
      <c r="F42" s="15">
        <f t="shared" ref="F42:G42" si="6">SUM(F37:F41)</f>
        <v>218197</v>
      </c>
      <c r="G42" s="15">
        <f t="shared" ref="G42" si="7">SUM(G37:G41)</f>
        <v>126535</v>
      </c>
    </row>
    <row r="43" spans="1:7" x14ac:dyDescent="0.3">
      <c r="A43" s="4"/>
      <c r="B43" s="4"/>
      <c r="C43" s="4"/>
      <c r="E43" s="4"/>
      <c r="F43" s="4"/>
      <c r="G43" s="4"/>
    </row>
    <row r="44" spans="1:7" x14ac:dyDescent="0.3">
      <c r="A44" s="4" t="s">
        <v>37</v>
      </c>
      <c r="B44" s="4"/>
      <c r="C44" s="4"/>
      <c r="E44" s="4" t="s">
        <v>37</v>
      </c>
      <c r="F44" s="4"/>
      <c r="G44" s="4"/>
    </row>
    <row r="45" spans="1:7" x14ac:dyDescent="0.3">
      <c r="A45" s="5" t="s">
        <v>31</v>
      </c>
      <c r="B45" s="31">
        <v>2615941</v>
      </c>
      <c r="C45" s="34">
        <v>1328</v>
      </c>
      <c r="E45" s="5" t="s">
        <v>31</v>
      </c>
      <c r="F45" s="31">
        <v>51994</v>
      </c>
      <c r="G45" s="34">
        <v>30</v>
      </c>
    </row>
    <row r="46" spans="1:7" ht="27.6" x14ac:dyDescent="0.3">
      <c r="A46" s="5" t="s">
        <v>38</v>
      </c>
      <c r="B46" s="8">
        <v>427807</v>
      </c>
      <c r="C46" s="9">
        <v>385757</v>
      </c>
      <c r="E46" s="5" t="s">
        <v>38</v>
      </c>
      <c r="F46" s="8">
        <v>8503</v>
      </c>
      <c r="G46" s="9">
        <v>8621</v>
      </c>
    </row>
    <row r="47" spans="1:7" x14ac:dyDescent="0.3">
      <c r="A47" s="5" t="s">
        <v>39</v>
      </c>
      <c r="B47" s="8">
        <v>1375368</v>
      </c>
      <c r="C47" s="9">
        <v>503539</v>
      </c>
      <c r="E47" s="5" t="s">
        <v>39</v>
      </c>
      <c r="F47" s="8">
        <v>27338</v>
      </c>
      <c r="G47" s="9">
        <v>11253</v>
      </c>
    </row>
    <row r="48" spans="1:7" x14ac:dyDescent="0.3">
      <c r="A48" s="5" t="s">
        <v>40</v>
      </c>
      <c r="B48" s="8">
        <v>1778957</v>
      </c>
      <c r="C48" s="9">
        <v>1302417</v>
      </c>
      <c r="E48" s="5" t="s">
        <v>40</v>
      </c>
      <c r="F48" s="8">
        <v>35358</v>
      </c>
      <c r="G48" s="9">
        <v>29106</v>
      </c>
    </row>
    <row r="49" spans="1:7" x14ac:dyDescent="0.3">
      <c r="A49" s="5" t="s">
        <v>15</v>
      </c>
      <c r="B49" s="8">
        <v>5383</v>
      </c>
      <c r="C49" s="9">
        <v>25246</v>
      </c>
      <c r="E49" s="5" t="s">
        <v>15</v>
      </c>
      <c r="F49" s="8">
        <v>107</v>
      </c>
      <c r="G49" s="9">
        <v>564</v>
      </c>
    </row>
    <row r="50" spans="1:7" x14ac:dyDescent="0.3">
      <c r="A50" s="5" t="s">
        <v>41</v>
      </c>
      <c r="B50" s="8">
        <v>1095599</v>
      </c>
      <c r="C50" s="9">
        <v>839423</v>
      </c>
      <c r="E50" s="5" t="s">
        <v>41</v>
      </c>
      <c r="F50" s="8">
        <v>21776</v>
      </c>
      <c r="G50" s="9">
        <v>18758</v>
      </c>
    </row>
    <row r="51" spans="1:7" x14ac:dyDescent="0.3">
      <c r="A51" s="14" t="s">
        <v>42</v>
      </c>
      <c r="B51" s="15">
        <f>SUM(B45:B50)</f>
        <v>7299055</v>
      </c>
      <c r="C51" s="15">
        <f>SUM(C45:C50)</f>
        <v>3057710</v>
      </c>
      <c r="E51" s="14" t="s">
        <v>42</v>
      </c>
      <c r="F51" s="15">
        <f>SUM(F45:F50)</f>
        <v>145076</v>
      </c>
      <c r="G51" s="15">
        <f>SUM(G45:G50)</f>
        <v>68332</v>
      </c>
    </row>
    <row r="52" spans="1:7" ht="15" thickBot="1" x14ac:dyDescent="0.35">
      <c r="A52" s="26" t="s">
        <v>43</v>
      </c>
      <c r="B52" s="27">
        <f>B34+B42+B51</f>
        <v>45219343</v>
      </c>
      <c r="C52" s="27">
        <f>C34+C42+C51</f>
        <v>33134424</v>
      </c>
      <c r="E52" s="26" t="s">
        <v>43</v>
      </c>
      <c r="F52" s="27">
        <f>F34+F42+F51</f>
        <v>898767</v>
      </c>
      <c r="G52" s="27">
        <f>G34+G42+G51</f>
        <v>740483</v>
      </c>
    </row>
    <row r="53" spans="1:7" ht="15" thickTop="1" x14ac:dyDescent="0.3">
      <c r="C53" s="19"/>
      <c r="G53" s="1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sqref="A1:G1"/>
    </sheetView>
  </sheetViews>
  <sheetFormatPr defaultRowHeight="14.4" x14ac:dyDescent="0.3"/>
  <cols>
    <col min="1" max="1" width="31.88671875" bestFit="1" customWidth="1"/>
    <col min="2" max="2" width="13.88671875" bestFit="1" customWidth="1"/>
    <col min="3" max="3" width="12.88671875" customWidth="1"/>
    <col min="4" max="4" width="4.33203125" customWidth="1"/>
    <col min="5" max="5" width="31.88671875" bestFit="1" customWidth="1"/>
    <col min="6" max="6" width="10.6640625" bestFit="1" customWidth="1"/>
    <col min="7" max="7" width="10.6640625" customWidth="1"/>
    <col min="10" max="10" width="10.44140625" bestFit="1" customWidth="1"/>
  </cols>
  <sheetData>
    <row r="1" spans="1:7" x14ac:dyDescent="0.3">
      <c r="A1" s="49" t="s">
        <v>85</v>
      </c>
      <c r="B1" s="49"/>
      <c r="C1" s="49"/>
      <c r="D1" s="49"/>
      <c r="E1" s="49"/>
      <c r="F1" s="49"/>
      <c r="G1" s="49"/>
    </row>
    <row r="2" spans="1:7" x14ac:dyDescent="0.3">
      <c r="A2" s="7"/>
      <c r="B2" s="7"/>
      <c r="C2" s="7"/>
      <c r="D2" s="7"/>
      <c r="E2" s="7"/>
      <c r="F2" s="7"/>
      <c r="G2" s="7"/>
    </row>
    <row r="3" spans="1:7" x14ac:dyDescent="0.3">
      <c r="A3" s="29" t="s">
        <v>20</v>
      </c>
      <c r="B3" s="28" t="s">
        <v>89</v>
      </c>
      <c r="C3" s="28" t="s">
        <v>86</v>
      </c>
      <c r="D3" s="10"/>
      <c r="E3" s="29" t="s">
        <v>0</v>
      </c>
      <c r="F3" s="28" t="s">
        <v>89</v>
      </c>
      <c r="G3" s="28" t="s">
        <v>86</v>
      </c>
    </row>
    <row r="4" spans="1:7" x14ac:dyDescent="0.3">
      <c r="A4" s="33" t="s">
        <v>44</v>
      </c>
      <c r="B4" s="11">
        <v>6658620</v>
      </c>
      <c r="C4" s="11">
        <v>5407440</v>
      </c>
      <c r="D4" s="7"/>
      <c r="E4" s="33" t="s">
        <v>44</v>
      </c>
      <c r="F4" s="11">
        <v>131368</v>
      </c>
      <c r="G4" s="11">
        <v>124577</v>
      </c>
    </row>
    <row r="5" spans="1:7" x14ac:dyDescent="0.3">
      <c r="A5" s="5" t="s">
        <v>45</v>
      </c>
      <c r="B5" s="11">
        <v>-5683442</v>
      </c>
      <c r="C5" s="12">
        <v>-4053914</v>
      </c>
      <c r="D5" s="7"/>
      <c r="E5" s="5" t="s">
        <v>45</v>
      </c>
      <c r="F5" s="11">
        <v>-112129</v>
      </c>
      <c r="G5" s="12">
        <v>-93394</v>
      </c>
    </row>
    <row r="6" spans="1:7" x14ac:dyDescent="0.3">
      <c r="A6" s="5" t="s">
        <v>46</v>
      </c>
      <c r="B6" s="11">
        <v>-34626</v>
      </c>
      <c r="C6" s="12">
        <v>94369</v>
      </c>
      <c r="D6" s="7"/>
      <c r="E6" s="5" t="s">
        <v>46</v>
      </c>
      <c r="F6" s="11">
        <v>-683</v>
      </c>
      <c r="G6" s="12">
        <v>2174</v>
      </c>
    </row>
    <row r="7" spans="1:7" x14ac:dyDescent="0.3">
      <c r="A7" s="14" t="s">
        <v>47</v>
      </c>
      <c r="B7" s="15">
        <f>SUM(B4:B6)</f>
        <v>940552</v>
      </c>
      <c r="C7" s="15">
        <f>SUM(C4:C6)</f>
        <v>1447895</v>
      </c>
      <c r="D7" s="7"/>
      <c r="E7" s="14" t="s">
        <v>47</v>
      </c>
      <c r="F7" s="15">
        <f>SUM(F4:F6)</f>
        <v>18556</v>
      </c>
      <c r="G7" s="15">
        <f>SUM(G4:G6)</f>
        <v>33357</v>
      </c>
    </row>
    <row r="8" spans="1:7" x14ac:dyDescent="0.3">
      <c r="A8" s="5" t="s">
        <v>48</v>
      </c>
      <c r="B8" s="11">
        <v>6023</v>
      </c>
      <c r="C8" s="12">
        <v>9285</v>
      </c>
      <c r="D8" s="7"/>
      <c r="E8" s="5" t="s">
        <v>48</v>
      </c>
      <c r="F8" s="11">
        <v>119</v>
      </c>
      <c r="G8" s="12">
        <v>214</v>
      </c>
    </row>
    <row r="9" spans="1:7" x14ac:dyDescent="0.3">
      <c r="A9" s="5" t="s">
        <v>49</v>
      </c>
      <c r="B9" s="11">
        <v>-336068</v>
      </c>
      <c r="C9" s="12">
        <v>-276354</v>
      </c>
      <c r="D9" s="7"/>
      <c r="E9" s="5" t="s">
        <v>49</v>
      </c>
      <c r="F9" s="11">
        <v>-6630</v>
      </c>
      <c r="G9" s="12">
        <v>-6367</v>
      </c>
    </row>
    <row r="10" spans="1:7" x14ac:dyDescent="0.3">
      <c r="A10" s="5" t="s">
        <v>50</v>
      </c>
      <c r="B10" s="11">
        <v>-639296</v>
      </c>
      <c r="C10" s="12">
        <v>-517928</v>
      </c>
      <c r="D10" s="7"/>
      <c r="E10" s="5" t="s">
        <v>50</v>
      </c>
      <c r="F10" s="11">
        <v>-12613</v>
      </c>
      <c r="G10" s="12">
        <v>-11932</v>
      </c>
    </row>
    <row r="11" spans="1:7" x14ac:dyDescent="0.3">
      <c r="A11" s="5" t="s">
        <v>51</v>
      </c>
      <c r="B11" s="11">
        <v>-100811</v>
      </c>
      <c r="C11" s="12">
        <v>-72138</v>
      </c>
      <c r="D11" s="7"/>
      <c r="E11" s="5" t="s">
        <v>51</v>
      </c>
      <c r="F11" s="11">
        <v>-1989</v>
      </c>
      <c r="G11" s="12">
        <v>-1662</v>
      </c>
    </row>
    <row r="12" spans="1:7" x14ac:dyDescent="0.3">
      <c r="A12" s="14" t="s">
        <v>90</v>
      </c>
      <c r="B12" s="15">
        <f>SUM(B7:B11)</f>
        <v>-129600</v>
      </c>
      <c r="C12" s="15">
        <f>SUM(C7:C11)</f>
        <v>590760</v>
      </c>
      <c r="D12" s="7"/>
      <c r="E12" s="14" t="s">
        <v>90</v>
      </c>
      <c r="F12" s="15">
        <f>SUM(F7:F11)</f>
        <v>-2557</v>
      </c>
      <c r="G12" s="15">
        <f>SUM(G7:G11)</f>
        <v>13610</v>
      </c>
    </row>
    <row r="13" spans="1:7" x14ac:dyDescent="0.3">
      <c r="A13" s="5" t="s">
        <v>52</v>
      </c>
      <c r="B13" s="11">
        <v>-319109</v>
      </c>
      <c r="C13" s="12">
        <v>-297292</v>
      </c>
      <c r="D13" s="7"/>
      <c r="E13" s="5" t="s">
        <v>52</v>
      </c>
      <c r="F13" s="11">
        <v>-6296</v>
      </c>
      <c r="G13" s="12">
        <v>-6849</v>
      </c>
    </row>
    <row r="14" spans="1:7" ht="27.6" x14ac:dyDescent="0.3">
      <c r="A14" s="5" t="s">
        <v>91</v>
      </c>
      <c r="B14" s="11">
        <v>-106768</v>
      </c>
      <c r="C14" s="12">
        <v>-22120</v>
      </c>
      <c r="D14" s="7"/>
      <c r="E14" s="5" t="s">
        <v>91</v>
      </c>
      <c r="F14" s="11">
        <v>-2106</v>
      </c>
      <c r="G14" s="12">
        <v>-508</v>
      </c>
    </row>
    <row r="15" spans="1:7" x14ac:dyDescent="0.3">
      <c r="A15" s="5" t="s">
        <v>88</v>
      </c>
      <c r="B15" s="11">
        <v>-135523</v>
      </c>
      <c r="C15" s="12">
        <v>-14088</v>
      </c>
      <c r="D15" s="7"/>
      <c r="E15" s="5" t="s">
        <v>88</v>
      </c>
      <c r="F15" s="11">
        <v>-2674</v>
      </c>
      <c r="G15" s="12">
        <v>-325</v>
      </c>
    </row>
    <row r="16" spans="1:7" x14ac:dyDescent="0.3">
      <c r="A16" s="5" t="s">
        <v>54</v>
      </c>
      <c r="B16" s="11">
        <v>20586</v>
      </c>
      <c r="C16" s="12">
        <v>26428</v>
      </c>
      <c r="D16" s="7"/>
      <c r="E16" s="5" t="s">
        <v>54</v>
      </c>
      <c r="F16" s="11">
        <v>406</v>
      </c>
      <c r="G16" s="12">
        <v>607</v>
      </c>
    </row>
    <row r="17" spans="1:9" x14ac:dyDescent="0.3">
      <c r="A17" s="5" t="s">
        <v>55</v>
      </c>
      <c r="B17" s="11">
        <v>607</v>
      </c>
      <c r="C17" s="12">
        <v>288</v>
      </c>
      <c r="D17" s="7"/>
      <c r="E17" s="5" t="s">
        <v>55</v>
      </c>
      <c r="F17" s="11">
        <v>12</v>
      </c>
      <c r="G17" s="12">
        <v>7</v>
      </c>
    </row>
    <row r="18" spans="1:9" x14ac:dyDescent="0.3">
      <c r="A18" s="14" t="s">
        <v>92</v>
      </c>
      <c r="B18" s="15">
        <f>SUM(B12:B17)</f>
        <v>-669807</v>
      </c>
      <c r="C18" s="15">
        <f>SUM(C12:C17)</f>
        <v>283976</v>
      </c>
      <c r="D18" s="7"/>
      <c r="E18" s="14" t="s">
        <v>92</v>
      </c>
      <c r="F18" s="15">
        <f>SUM(F12:F17)</f>
        <v>-13215</v>
      </c>
      <c r="G18" s="15">
        <f>SUM(G12:G17)</f>
        <v>6542</v>
      </c>
    </row>
    <row r="19" spans="1:9" x14ac:dyDescent="0.3">
      <c r="A19" s="38" t="s">
        <v>93</v>
      </c>
      <c r="B19" s="39">
        <v>46111</v>
      </c>
      <c r="C19" s="40">
        <v>-5245</v>
      </c>
      <c r="D19" s="7"/>
      <c r="E19" s="38" t="s">
        <v>93</v>
      </c>
      <c r="F19" s="39">
        <v>910</v>
      </c>
      <c r="G19" s="40">
        <v>-121</v>
      </c>
    </row>
    <row r="20" spans="1:9" ht="15" thickBot="1" x14ac:dyDescent="0.35">
      <c r="A20" s="41" t="s">
        <v>94</v>
      </c>
      <c r="B20" s="25">
        <f>SUM(B18:B19)</f>
        <v>-623696</v>
      </c>
      <c r="C20" s="25">
        <f>SUM(C18:C19)</f>
        <v>278731</v>
      </c>
      <c r="D20" s="7"/>
      <c r="E20" s="17" t="s">
        <v>94</v>
      </c>
      <c r="F20" s="25">
        <f>SUM(F18:F19)</f>
        <v>-12305</v>
      </c>
      <c r="G20" s="25">
        <f>SUM(G18:G19)</f>
        <v>6421</v>
      </c>
    </row>
    <row r="21" spans="1:9" ht="15" thickTop="1" x14ac:dyDescent="0.3">
      <c r="A21" s="2"/>
      <c r="B21" s="2"/>
      <c r="C21" s="1"/>
      <c r="E21" s="2"/>
      <c r="F21" s="2"/>
      <c r="G21" s="1"/>
    </row>
    <row r="22" spans="1:9" x14ac:dyDescent="0.3">
      <c r="E22" s="2"/>
      <c r="F22" s="2"/>
      <c r="G22" s="2"/>
      <c r="H22" s="1"/>
      <c r="I22" s="1"/>
    </row>
    <row r="23" spans="1:9" x14ac:dyDescent="0.3">
      <c r="E23" s="18"/>
      <c r="F23" s="18"/>
      <c r="G23" s="2"/>
      <c r="H23" s="1"/>
      <c r="I23" s="1"/>
    </row>
    <row r="24" spans="1:9" x14ac:dyDescent="0.3">
      <c r="E24" s="21"/>
      <c r="F24" s="21"/>
      <c r="G24" s="2"/>
      <c r="H24" s="1"/>
      <c r="I24" s="20"/>
    </row>
    <row r="25" spans="1:9" x14ac:dyDescent="0.3">
      <c r="E25" s="2"/>
      <c r="F25" s="2"/>
      <c r="G25" s="2"/>
      <c r="H25" s="2"/>
      <c r="I25" s="2"/>
    </row>
    <row r="26" spans="1:9" x14ac:dyDescent="0.3">
      <c r="E26" s="50"/>
      <c r="F26" s="21"/>
      <c r="G26" s="2"/>
      <c r="H26" s="51"/>
      <c r="I26" s="52"/>
    </row>
    <row r="27" spans="1:9" x14ac:dyDescent="0.3">
      <c r="E27" s="50"/>
      <c r="F27" s="21"/>
      <c r="G27" s="2"/>
      <c r="H27" s="51"/>
      <c r="I27" s="52"/>
    </row>
    <row r="28" spans="1:9" x14ac:dyDescent="0.3">
      <c r="E28" s="2"/>
      <c r="F28" s="2"/>
      <c r="G28" s="2"/>
      <c r="H28" s="1"/>
      <c r="I28" s="1"/>
    </row>
    <row r="29" spans="1:9" ht="23.4" customHeight="1" x14ac:dyDescent="0.3">
      <c r="E29" s="50"/>
      <c r="F29" s="21"/>
      <c r="G29" s="2"/>
      <c r="H29" s="51"/>
      <c r="I29" s="53"/>
    </row>
    <row r="30" spans="1:9" x14ac:dyDescent="0.3">
      <c r="E30" s="50"/>
      <c r="F30" s="21"/>
      <c r="G30" s="2"/>
      <c r="H30" s="51"/>
      <c r="I30" s="53"/>
    </row>
  </sheetData>
  <mergeCells count="7">
    <mergeCell ref="A1:G1"/>
    <mergeCell ref="E26:E27"/>
    <mergeCell ref="H26:H27"/>
    <mergeCell ref="I26:I27"/>
    <mergeCell ref="E29:E30"/>
    <mergeCell ref="H29:H30"/>
    <mergeCell ref="I29:I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zoomScaleNormal="100" workbookViewId="0">
      <selection sqref="A1:G1"/>
    </sheetView>
  </sheetViews>
  <sheetFormatPr defaultRowHeight="14.4" x14ac:dyDescent="0.3"/>
  <cols>
    <col min="1" max="1" width="62.21875" bestFit="1" customWidth="1"/>
    <col min="2" max="2" width="16.109375" bestFit="1" customWidth="1"/>
    <col min="3" max="3" width="12" bestFit="1" customWidth="1"/>
    <col min="4" max="4" width="4.88671875" customWidth="1"/>
    <col min="5" max="5" width="62.21875" bestFit="1" customWidth="1"/>
    <col min="6" max="7" width="10.33203125" bestFit="1" customWidth="1"/>
  </cols>
  <sheetData>
    <row r="1" spans="1:7" x14ac:dyDescent="0.3">
      <c r="A1" s="54" t="s">
        <v>85</v>
      </c>
      <c r="B1" s="54"/>
      <c r="C1" s="54"/>
      <c r="D1" s="54"/>
      <c r="E1" s="54"/>
      <c r="F1" s="54"/>
      <c r="G1" s="54"/>
    </row>
    <row r="2" spans="1:7" x14ac:dyDescent="0.3">
      <c r="A2" s="7"/>
      <c r="B2" s="7"/>
      <c r="C2" s="7"/>
      <c r="D2" s="7"/>
      <c r="E2" s="7"/>
      <c r="F2" s="7"/>
      <c r="G2" s="7"/>
    </row>
    <row r="3" spans="1:7" x14ac:dyDescent="0.3">
      <c r="A3" s="29" t="s">
        <v>20</v>
      </c>
      <c r="B3" s="28" t="s">
        <v>89</v>
      </c>
      <c r="C3" s="28" t="s">
        <v>86</v>
      </c>
      <c r="D3" s="7"/>
      <c r="E3" s="29" t="s">
        <v>0</v>
      </c>
      <c r="F3" s="28" t="s">
        <v>89</v>
      </c>
      <c r="G3" s="28" t="s">
        <v>86</v>
      </c>
    </row>
    <row r="4" spans="1:7" x14ac:dyDescent="0.3">
      <c r="A4" s="4" t="s">
        <v>56</v>
      </c>
      <c r="B4" s="4"/>
      <c r="C4" s="4"/>
      <c r="D4" s="22"/>
      <c r="E4" s="4" t="s">
        <v>56</v>
      </c>
      <c r="F4" s="4"/>
      <c r="G4" s="4"/>
    </row>
    <row r="5" spans="1:7" x14ac:dyDescent="0.3">
      <c r="A5" s="4" t="s">
        <v>95</v>
      </c>
      <c r="B5" s="13">
        <v>-669807</v>
      </c>
      <c r="C5" s="13">
        <v>283976</v>
      </c>
      <c r="E5" s="4" t="s">
        <v>95</v>
      </c>
      <c r="F5" s="11">
        <v>-13215</v>
      </c>
      <c r="G5" s="11">
        <v>6542</v>
      </c>
    </row>
    <row r="6" spans="1:7" x14ac:dyDescent="0.3">
      <c r="A6" s="35" t="s">
        <v>57</v>
      </c>
      <c r="B6" s="13"/>
      <c r="C6" s="13"/>
      <c r="E6" s="35" t="s">
        <v>57</v>
      </c>
      <c r="F6" s="11"/>
      <c r="G6" s="11"/>
    </row>
    <row r="7" spans="1:7" x14ac:dyDescent="0.3">
      <c r="A7" s="5" t="s">
        <v>58</v>
      </c>
      <c r="B7" s="13">
        <v>700155</v>
      </c>
      <c r="C7" s="46">
        <v>565003</v>
      </c>
      <c r="E7" s="5" t="s">
        <v>58</v>
      </c>
      <c r="F7" s="11">
        <v>13813</v>
      </c>
      <c r="G7" s="12">
        <v>13017</v>
      </c>
    </row>
    <row r="8" spans="1:7" x14ac:dyDescent="0.3">
      <c r="A8" s="5" t="s">
        <v>96</v>
      </c>
      <c r="B8" s="13">
        <v>12650</v>
      </c>
      <c r="C8" s="46">
        <v>-1690</v>
      </c>
      <c r="E8" s="5" t="s">
        <v>96</v>
      </c>
      <c r="F8" s="11">
        <v>250</v>
      </c>
      <c r="G8" s="12">
        <v>-39</v>
      </c>
    </row>
    <row r="9" spans="1:7" x14ac:dyDescent="0.3">
      <c r="A9" s="5" t="s">
        <v>97</v>
      </c>
      <c r="B9" s="13">
        <v>13044</v>
      </c>
      <c r="C9" s="46">
        <v>-19142</v>
      </c>
      <c r="E9" s="5" t="s">
        <v>97</v>
      </c>
      <c r="F9" s="11">
        <v>257</v>
      </c>
      <c r="G9" s="12">
        <v>-441</v>
      </c>
    </row>
    <row r="10" spans="1:7" x14ac:dyDescent="0.3">
      <c r="A10" s="5" t="s">
        <v>59</v>
      </c>
      <c r="B10" s="13">
        <v>4022</v>
      </c>
      <c r="C10" s="46">
        <v>25381</v>
      </c>
      <c r="E10" s="5" t="s">
        <v>59</v>
      </c>
      <c r="F10" s="11">
        <v>79</v>
      </c>
      <c r="G10" s="12">
        <v>585</v>
      </c>
    </row>
    <row r="11" spans="1:7" x14ac:dyDescent="0.3">
      <c r="A11" s="5" t="s">
        <v>60</v>
      </c>
      <c r="B11" s="13">
        <v>-20586</v>
      </c>
      <c r="C11" s="46">
        <v>-25898</v>
      </c>
      <c r="E11" s="5" t="s">
        <v>60</v>
      </c>
      <c r="F11" s="11">
        <v>-406</v>
      </c>
      <c r="G11" s="12">
        <v>-595</v>
      </c>
    </row>
    <row r="12" spans="1:7" x14ac:dyDescent="0.3">
      <c r="A12" s="5" t="s">
        <v>61</v>
      </c>
      <c r="B12" s="13">
        <v>0</v>
      </c>
      <c r="C12" s="46">
        <v>-530</v>
      </c>
      <c r="E12" s="5" t="s">
        <v>61</v>
      </c>
      <c r="F12" s="11">
        <v>0</v>
      </c>
      <c r="G12" s="12">
        <v>-12</v>
      </c>
    </row>
    <row r="13" spans="1:7" x14ac:dyDescent="0.3">
      <c r="A13" s="5" t="s">
        <v>62</v>
      </c>
      <c r="B13" s="13">
        <v>99058</v>
      </c>
      <c r="C13" s="46">
        <v>16006</v>
      </c>
      <c r="E13" s="5" t="s">
        <v>62</v>
      </c>
      <c r="F13" s="11">
        <v>1954</v>
      </c>
      <c r="G13" s="12">
        <v>368</v>
      </c>
    </row>
    <row r="14" spans="1:7" x14ac:dyDescent="0.3">
      <c r="A14" s="5" t="s">
        <v>53</v>
      </c>
      <c r="B14" s="13">
        <v>5256</v>
      </c>
      <c r="C14" s="46">
        <v>7180</v>
      </c>
      <c r="E14" s="5" t="s">
        <v>53</v>
      </c>
      <c r="F14" s="11">
        <v>104</v>
      </c>
      <c r="G14" s="12">
        <v>164</v>
      </c>
    </row>
    <row r="15" spans="1:7" x14ac:dyDescent="0.3">
      <c r="A15" s="5" t="s">
        <v>52</v>
      </c>
      <c r="B15" s="13">
        <v>319109</v>
      </c>
      <c r="C15" s="46">
        <v>297292</v>
      </c>
      <c r="E15" s="5" t="s">
        <v>52</v>
      </c>
      <c r="F15" s="11">
        <v>6296</v>
      </c>
      <c r="G15" s="12">
        <v>6849</v>
      </c>
    </row>
    <row r="16" spans="1:7" x14ac:dyDescent="0.3">
      <c r="A16" s="5" t="s">
        <v>63</v>
      </c>
      <c r="B16" s="13">
        <v>34626</v>
      </c>
      <c r="C16" s="46">
        <v>-94369</v>
      </c>
      <c r="E16" s="5" t="s">
        <v>63</v>
      </c>
      <c r="F16" s="11">
        <v>683</v>
      </c>
      <c r="G16" s="12">
        <v>-2174</v>
      </c>
    </row>
    <row r="17" spans="1:7" x14ac:dyDescent="0.3">
      <c r="A17" s="5" t="s">
        <v>64</v>
      </c>
      <c r="B17" s="13">
        <v>763313</v>
      </c>
      <c r="C17" s="46">
        <v>527125</v>
      </c>
      <c r="E17" s="5" t="s">
        <v>64</v>
      </c>
      <c r="F17" s="11">
        <v>15059</v>
      </c>
      <c r="G17" s="12">
        <v>12144</v>
      </c>
    </row>
    <row r="18" spans="1:7" hidden="1" x14ac:dyDescent="0.3">
      <c r="A18" s="5" t="s">
        <v>65</v>
      </c>
      <c r="B18" s="13">
        <v>0</v>
      </c>
      <c r="C18" s="46">
        <v>0</v>
      </c>
      <c r="E18" s="5" t="s">
        <v>65</v>
      </c>
      <c r="F18" s="11">
        <v>0</v>
      </c>
      <c r="G18" s="12">
        <v>0</v>
      </c>
    </row>
    <row r="19" spans="1:7" ht="27.6" x14ac:dyDescent="0.3">
      <c r="A19" s="5" t="s">
        <v>98</v>
      </c>
      <c r="B19" s="13">
        <v>2454</v>
      </c>
      <c r="C19" s="46">
        <v>-1066</v>
      </c>
      <c r="E19" s="5" t="s">
        <v>98</v>
      </c>
      <c r="F19" s="13">
        <v>48</v>
      </c>
      <c r="G19" s="46">
        <v>-24</v>
      </c>
    </row>
    <row r="20" spans="1:7" x14ac:dyDescent="0.3">
      <c r="A20" s="5" t="s">
        <v>99</v>
      </c>
      <c r="B20" s="13">
        <v>135523</v>
      </c>
      <c r="C20" s="46">
        <v>14088</v>
      </c>
      <c r="E20" s="5" t="s">
        <v>99</v>
      </c>
      <c r="F20" s="11">
        <v>2674</v>
      </c>
      <c r="G20" s="12">
        <v>325</v>
      </c>
    </row>
    <row r="21" spans="1:7" x14ac:dyDescent="0.3">
      <c r="A21" s="35" t="s">
        <v>66</v>
      </c>
      <c r="B21" s="13"/>
      <c r="C21" s="46"/>
      <c r="E21" s="35" t="s">
        <v>66</v>
      </c>
      <c r="F21" s="11"/>
      <c r="G21" s="12"/>
    </row>
    <row r="22" spans="1:7" x14ac:dyDescent="0.3">
      <c r="A22" s="5" t="s">
        <v>102</v>
      </c>
      <c r="B22" s="13">
        <v>1243605</v>
      </c>
      <c r="C22" s="46">
        <v>892787</v>
      </c>
      <c r="E22" s="5" t="s">
        <v>102</v>
      </c>
      <c r="F22" s="11">
        <v>24535</v>
      </c>
      <c r="G22" s="12">
        <v>20568</v>
      </c>
    </row>
    <row r="23" spans="1:7" x14ac:dyDescent="0.3">
      <c r="A23" s="5" t="s">
        <v>101</v>
      </c>
      <c r="B23" s="13">
        <v>-704593</v>
      </c>
      <c r="C23" s="46">
        <v>185657</v>
      </c>
      <c r="E23" s="5" t="s">
        <v>101</v>
      </c>
      <c r="F23" s="11">
        <v>-13901</v>
      </c>
      <c r="G23" s="12">
        <v>4277</v>
      </c>
    </row>
    <row r="24" spans="1:7" x14ac:dyDescent="0.3">
      <c r="A24" s="5" t="s">
        <v>100</v>
      </c>
      <c r="B24" s="13">
        <v>-244052</v>
      </c>
      <c r="C24" s="46">
        <v>-938224</v>
      </c>
      <c r="E24" s="5" t="s">
        <v>100</v>
      </c>
      <c r="F24" s="11">
        <v>-4815</v>
      </c>
      <c r="G24" s="12">
        <v>-21615</v>
      </c>
    </row>
    <row r="25" spans="1:7" x14ac:dyDescent="0.3">
      <c r="A25" s="5" t="s">
        <v>103</v>
      </c>
      <c r="B25" s="13">
        <v>856791</v>
      </c>
      <c r="C25" s="46">
        <v>-170865</v>
      </c>
      <c r="E25" s="5" t="s">
        <v>103</v>
      </c>
      <c r="F25" s="11">
        <v>16904</v>
      </c>
      <c r="G25" s="12">
        <v>-3936</v>
      </c>
    </row>
    <row r="26" spans="1:7" x14ac:dyDescent="0.3">
      <c r="A26" s="5" t="s">
        <v>67</v>
      </c>
      <c r="B26" s="13">
        <v>-79933</v>
      </c>
      <c r="C26" s="46">
        <v>-77549</v>
      </c>
      <c r="E26" s="5" t="s">
        <v>67</v>
      </c>
      <c r="F26" s="11">
        <v>-1577</v>
      </c>
      <c r="G26" s="12">
        <v>-1787</v>
      </c>
    </row>
    <row r="27" spans="1:7" x14ac:dyDescent="0.3">
      <c r="A27" s="14" t="s">
        <v>68</v>
      </c>
      <c r="B27" s="15">
        <f>SUM(B5:B26)</f>
        <v>2470635</v>
      </c>
      <c r="C27" s="15">
        <f>SUM(C5:C26)</f>
        <v>1485162</v>
      </c>
      <c r="E27" s="14" t="s">
        <v>68</v>
      </c>
      <c r="F27" s="15">
        <f>SUM(F5:F26)</f>
        <v>48742</v>
      </c>
      <c r="G27" s="15">
        <f>SUM(G5:G26)</f>
        <v>34216</v>
      </c>
    </row>
    <row r="28" spans="1:7" x14ac:dyDescent="0.3">
      <c r="A28" s="16" t="s">
        <v>69</v>
      </c>
      <c r="B28" s="16"/>
      <c r="C28" s="16"/>
      <c r="E28" s="16" t="s">
        <v>69</v>
      </c>
      <c r="F28" s="16"/>
      <c r="G28" s="16"/>
    </row>
    <row r="29" spans="1:7" ht="27.6" x14ac:dyDescent="0.3">
      <c r="A29" s="5" t="s">
        <v>70</v>
      </c>
      <c r="B29" s="13">
        <v>-570515</v>
      </c>
      <c r="C29" s="46">
        <v>-927453</v>
      </c>
      <c r="E29" s="5" t="s">
        <v>70</v>
      </c>
      <c r="F29" s="13">
        <v>-11256</v>
      </c>
      <c r="G29" s="46">
        <v>-21367</v>
      </c>
    </row>
    <row r="30" spans="1:7" x14ac:dyDescent="0.3">
      <c r="A30" s="5" t="s">
        <v>71</v>
      </c>
      <c r="B30" s="13">
        <v>6183</v>
      </c>
      <c r="C30" s="46">
        <v>1365</v>
      </c>
      <c r="E30" s="5" t="s">
        <v>71</v>
      </c>
      <c r="F30" s="11">
        <v>122</v>
      </c>
      <c r="G30" s="12">
        <v>31</v>
      </c>
    </row>
    <row r="31" spans="1:7" x14ac:dyDescent="0.3">
      <c r="A31" s="5" t="s">
        <v>72</v>
      </c>
      <c r="B31" s="13">
        <v>20586</v>
      </c>
      <c r="C31" s="46">
        <v>25898</v>
      </c>
      <c r="E31" s="5" t="s">
        <v>72</v>
      </c>
      <c r="F31" s="11">
        <v>406</v>
      </c>
      <c r="G31" s="12">
        <v>595</v>
      </c>
    </row>
    <row r="32" spans="1:7" hidden="1" x14ac:dyDescent="0.3">
      <c r="A32" s="5" t="s">
        <v>73</v>
      </c>
      <c r="B32" s="13">
        <v>0</v>
      </c>
      <c r="C32" s="13">
        <v>0</v>
      </c>
      <c r="E32" s="5" t="s">
        <v>73</v>
      </c>
      <c r="F32" s="11">
        <v>0</v>
      </c>
      <c r="G32" s="11">
        <v>0</v>
      </c>
    </row>
    <row r="33" spans="1:7" hidden="1" x14ac:dyDescent="0.3">
      <c r="A33" s="5" t="s">
        <v>74</v>
      </c>
      <c r="B33" s="13">
        <v>0</v>
      </c>
      <c r="C33" s="13">
        <v>0</v>
      </c>
      <c r="E33" s="5" t="s">
        <v>74</v>
      </c>
      <c r="F33" s="11">
        <v>0</v>
      </c>
      <c r="G33" s="11">
        <v>0</v>
      </c>
    </row>
    <row r="34" spans="1:7" hidden="1" x14ac:dyDescent="0.3">
      <c r="A34" s="5" t="s">
        <v>75</v>
      </c>
      <c r="B34" s="13">
        <v>0</v>
      </c>
      <c r="C34" s="13">
        <v>0</v>
      </c>
      <c r="E34" s="5" t="s">
        <v>75</v>
      </c>
      <c r="F34" s="11">
        <v>0</v>
      </c>
      <c r="G34" s="11">
        <v>0</v>
      </c>
    </row>
    <row r="35" spans="1:7" x14ac:dyDescent="0.3">
      <c r="A35" s="14" t="s">
        <v>104</v>
      </c>
      <c r="B35" s="15">
        <f>SUM(B29:B34)</f>
        <v>-543746</v>
      </c>
      <c r="C35" s="15">
        <f>SUM(C29:C34)</f>
        <v>-900190</v>
      </c>
      <c r="E35" s="14" t="s">
        <v>104</v>
      </c>
      <c r="F35" s="15">
        <f>SUM(F29:F34)</f>
        <v>-10728</v>
      </c>
      <c r="G35" s="15">
        <f>SUM(G29:G34)</f>
        <v>-20741</v>
      </c>
    </row>
    <row r="36" spans="1:7" x14ac:dyDescent="0.3">
      <c r="A36" s="16" t="s">
        <v>76</v>
      </c>
      <c r="B36" s="16"/>
      <c r="C36" s="16"/>
      <c r="E36" s="16" t="s">
        <v>76</v>
      </c>
      <c r="F36" s="16"/>
      <c r="G36" s="16"/>
    </row>
    <row r="37" spans="1:7" x14ac:dyDescent="0.3">
      <c r="A37" s="5" t="s">
        <v>77</v>
      </c>
      <c r="B37" s="13">
        <v>3488931</v>
      </c>
      <c r="C37" s="46">
        <v>218081</v>
      </c>
      <c r="E37" s="5" t="s">
        <v>77</v>
      </c>
      <c r="F37" s="11">
        <v>68833</v>
      </c>
      <c r="G37" s="12">
        <v>5024</v>
      </c>
    </row>
    <row r="38" spans="1:7" x14ac:dyDescent="0.3">
      <c r="A38" s="5" t="s">
        <v>78</v>
      </c>
      <c r="B38" s="13">
        <v>-2749720</v>
      </c>
      <c r="C38" s="46">
        <v>-393588</v>
      </c>
      <c r="E38" s="5" t="s">
        <v>78</v>
      </c>
      <c r="F38" s="11">
        <v>-54249</v>
      </c>
      <c r="G38" s="12">
        <v>-9068</v>
      </c>
    </row>
    <row r="39" spans="1:7" x14ac:dyDescent="0.3">
      <c r="A39" s="5" t="s">
        <v>79</v>
      </c>
      <c r="B39" s="13">
        <v>-207351</v>
      </c>
      <c r="C39" s="46">
        <v>-470613</v>
      </c>
      <c r="E39" s="5" t="s">
        <v>79</v>
      </c>
      <c r="F39" s="11">
        <v>-4091</v>
      </c>
      <c r="G39" s="12">
        <v>-10842</v>
      </c>
    </row>
    <row r="40" spans="1:7" x14ac:dyDescent="0.3">
      <c r="A40" s="5" t="s">
        <v>80</v>
      </c>
      <c r="B40" s="13">
        <v>-319702</v>
      </c>
      <c r="C40" s="46">
        <v>-297239</v>
      </c>
      <c r="E40" s="5" t="s">
        <v>80</v>
      </c>
      <c r="F40" s="11">
        <v>-6307</v>
      </c>
      <c r="G40" s="12">
        <v>-6848</v>
      </c>
    </row>
    <row r="41" spans="1:7" x14ac:dyDescent="0.3">
      <c r="A41" s="5" t="s">
        <v>81</v>
      </c>
      <c r="B41" s="13">
        <v>-57861</v>
      </c>
      <c r="C41" s="46">
        <v>-23899</v>
      </c>
      <c r="E41" s="5" t="s">
        <v>81</v>
      </c>
      <c r="F41" s="11">
        <v>-1142</v>
      </c>
      <c r="G41" s="12">
        <v>-551</v>
      </c>
    </row>
    <row r="42" spans="1:7" x14ac:dyDescent="0.3">
      <c r="A42" s="14" t="s">
        <v>105</v>
      </c>
      <c r="B42" s="15">
        <f>SUM(B37:B41)</f>
        <v>154297</v>
      </c>
      <c r="C42" s="15">
        <f>SUM(C37:C41)</f>
        <v>-967258</v>
      </c>
      <c r="E42" s="14" t="s">
        <v>105</v>
      </c>
      <c r="F42" s="15">
        <f>SUM(F37:F41)</f>
        <v>3044</v>
      </c>
      <c r="G42" s="15">
        <f>SUM(G37:G41)</f>
        <v>-22285</v>
      </c>
    </row>
    <row r="43" spans="1:7" x14ac:dyDescent="0.3">
      <c r="A43" s="5" t="s">
        <v>87</v>
      </c>
      <c r="B43" s="13">
        <v>2081186</v>
      </c>
      <c r="C43" s="46">
        <v>-382286</v>
      </c>
      <c r="E43" s="5" t="s">
        <v>87</v>
      </c>
      <c r="F43" s="11">
        <v>41058</v>
      </c>
      <c r="G43" s="12">
        <v>-8810</v>
      </c>
    </row>
    <row r="44" spans="1:7" x14ac:dyDescent="0.3">
      <c r="A44" s="5" t="s">
        <v>82</v>
      </c>
      <c r="B44" s="13">
        <v>2006137</v>
      </c>
      <c r="C44" s="46">
        <v>2124548</v>
      </c>
      <c r="E44" s="5" t="s">
        <v>82</v>
      </c>
      <c r="F44" s="11">
        <v>40238</v>
      </c>
      <c r="G44" s="12">
        <v>48366</v>
      </c>
    </row>
    <row r="45" spans="1:7" x14ac:dyDescent="0.3">
      <c r="A45" s="5" t="s">
        <v>83</v>
      </c>
      <c r="B45" s="45">
        <v>558</v>
      </c>
      <c r="C45" s="47">
        <v>-238</v>
      </c>
      <c r="E45" s="43" t="s">
        <v>83</v>
      </c>
      <c r="F45" s="44">
        <v>-46</v>
      </c>
      <c r="G45" s="48">
        <v>-626</v>
      </c>
    </row>
    <row r="46" spans="1:7" ht="15" thickBot="1" x14ac:dyDescent="0.35">
      <c r="A46" s="41" t="s">
        <v>84</v>
      </c>
      <c r="B46" s="42">
        <f>SUM(B43:B45)</f>
        <v>4087881</v>
      </c>
      <c r="C46" s="42">
        <f>SUM(C43:C45)</f>
        <v>1742024</v>
      </c>
      <c r="E46" s="41" t="s">
        <v>84</v>
      </c>
      <c r="F46" s="24">
        <f>SUM(F43:F45)</f>
        <v>81250</v>
      </c>
      <c r="G46" s="24">
        <f>SUM(G43:G45)</f>
        <v>38930</v>
      </c>
    </row>
    <row r="47" spans="1:7" ht="15" thickTop="1" x14ac:dyDescent="0.3"/>
  </sheetData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EC419587BC2A044BA295FFA770FA018" ma:contentTypeVersion="19" ma:contentTypeDescription="Створення нового документа." ma:contentTypeScope="" ma:versionID="01ac9d56929a177d96f6fb6e967b7e9c">
  <xsd:schema xmlns:xsd="http://www.w3.org/2001/XMLSchema" xmlns:xs="http://www.w3.org/2001/XMLSchema" xmlns:p="http://schemas.microsoft.com/office/2006/metadata/properties" xmlns:ns2="34738d79-d1ca-4d99-9739-88085d48fd98" xmlns:ns3="7996cb9a-3109-4b05-9f29-5a8a64b58678" targetNamespace="http://schemas.microsoft.com/office/2006/metadata/properties" ma:root="true" ma:fieldsID="5772a6b4498d445eb1487fe5d370e45a" ns2:_="" ns3:_="">
    <xsd:import namespace="34738d79-d1ca-4d99-9739-88085d48fd98"/>
    <xsd:import namespace="7996cb9a-3109-4b05-9f29-5a8a64b586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38d79-d1ca-4d99-9739-88085d48f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5e14692a-1c11-4c78-9b85-d1587a9cb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6cb9a-3109-4b05-9f29-5a8a64b586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a68cfd-af25-4027-8bef-2906dbed48b6}" ma:internalName="TaxCatchAll" ma:showField="CatchAllData" ma:web="7996cb9a-3109-4b05-9f29-5a8a64b58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96cb9a-3109-4b05-9f29-5a8a64b58678" xsi:nil="true"/>
    <lcf76f155ced4ddcb4097134ff3c332f xmlns="34738d79-d1ca-4d99-9739-88085d48fd9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E3630-E0E0-417F-A237-91844DF2E5E3}"/>
</file>

<file path=customXml/itemProps2.xml><?xml version="1.0" encoding="utf-8"?>
<ds:datastoreItem xmlns:ds="http://schemas.openxmlformats.org/officeDocument/2006/customXml" ds:itemID="{1BEC388C-0574-4DF0-ABBC-F72B7AC69CF9}">
  <ds:schemaRefs>
    <ds:schemaRef ds:uri="http://schemas.microsoft.com/office/2006/metadata/properties"/>
    <ds:schemaRef ds:uri="http://schemas.microsoft.com/office/infopath/2007/PartnerControls"/>
    <ds:schemaRef ds:uri="7996cb9a-3109-4b05-9f29-5a8a64b58678"/>
    <ds:schemaRef ds:uri="34738d79-d1ca-4d99-9739-88085d48fd98"/>
  </ds:schemaRefs>
</ds:datastoreItem>
</file>

<file path=customXml/itemProps3.xml><?xml version="1.0" encoding="utf-8"?>
<ds:datastoreItem xmlns:ds="http://schemas.openxmlformats.org/officeDocument/2006/customXml" ds:itemID="{AA216761-6C78-4B6C-92A6-ECD3133E82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Statement of financial position</vt:lpstr>
      <vt:lpstr>Consolidated income statement</vt:lpstr>
      <vt:lpstr>Cash flow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Попов Павло Андрійович</dc:creator>
  <cp:keywords/>
  <dc:description/>
  <cp:lastModifiedBy>Yevheniia Deryvedmid</cp:lastModifiedBy>
  <cp:revision/>
  <dcterms:created xsi:type="dcterms:W3CDTF">2020-04-10T09:44:11Z</dcterms:created>
  <dcterms:modified xsi:type="dcterms:W3CDTF">2026-05-20T14:38:08Z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0x010100DEC419587BC2A044BA295FFA770FA018</vt:lpwstr>
  </property>
  <property fmtid="{D5CDD505-2E9C-101B-9397-08002B2CF9AE}" pid="3" name="MediaServiceImageTags">
    <vt:lpwstr/>
  </property>
</Properties>
</file>