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tartakyiv.sharepoint.com/sites/IR/Shared Documents/General/REPORTS/2025/9M25/Publication/"/>
    </mc:Choice>
  </mc:AlternateContent>
  <xr:revisionPtr revIDLastSave="1655" documentId="11_B5902EAC74867EF44061BE0275E68BF06DD05649" xr6:coauthVersionLast="47" xr6:coauthVersionMax="47" xr10:uidLastSave="{688BCD22-1CF6-4B5F-9894-BF6077E6A9F9}"/>
  <bookViews>
    <workbookView xWindow="-108" yWindow="-108" windowWidth="23256" windowHeight="12456" xr2:uid="{00000000-000D-0000-FFFF-FFFF00000000}"/>
  </bookViews>
  <sheets>
    <sheet name="Statement of financial position" sheetId="1" r:id="rId1"/>
    <sheet name="Consolidated income statement" sheetId="2" r:id="rId2"/>
    <sheet name="Cash flow statement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8" i="1" l="1"/>
  <c r="F27" i="3" l="1"/>
  <c r="F21" i="1"/>
  <c r="F11" i="1"/>
  <c r="F22" i="1" l="1"/>
  <c r="F8" i="2"/>
  <c r="F13" i="2" s="1"/>
  <c r="F19" i="2" s="1"/>
  <c r="F21" i="2" s="1"/>
  <c r="F40" i="1" l="1"/>
  <c r="F33" i="1"/>
  <c r="F48" i="1"/>
  <c r="B40" i="1"/>
  <c r="B33" i="1"/>
  <c r="B21" i="1"/>
  <c r="B11" i="1"/>
  <c r="B8" i="2"/>
  <c r="B13" i="2" s="1"/>
  <c r="B19" i="2" s="1"/>
  <c r="B21" i="2" s="1"/>
  <c r="B46" i="3"/>
  <c r="B42" i="3"/>
  <c r="B34" i="3"/>
  <c r="B27" i="3"/>
  <c r="F34" i="3"/>
  <c r="F46" i="3"/>
  <c r="F42" i="3"/>
  <c r="F49" i="1" l="1"/>
  <c r="B49" i="1"/>
  <c r="B22" i="1"/>
</calcChain>
</file>

<file path=xl/sharedStrings.xml><?xml version="1.0" encoding="utf-8"?>
<sst xmlns="http://schemas.openxmlformats.org/spreadsheetml/2006/main" count="223" uniqueCount="102">
  <si>
    <t>ASSETS</t>
  </si>
  <si>
    <t>Non-current assets</t>
  </si>
  <si>
    <t>Property, plant and equipment</t>
  </si>
  <si>
    <t>Right-of-use assets</t>
  </si>
  <si>
    <t>Intangible assets</t>
  </si>
  <si>
    <t>Biological assets</t>
  </si>
  <si>
    <t>Long-term receivables and prepayments</t>
  </si>
  <si>
    <t>Deferred tax assets</t>
  </si>
  <si>
    <t>Total non-current assets</t>
  </si>
  <si>
    <t>Current assets</t>
  </si>
  <si>
    <t>Inventories</t>
  </si>
  <si>
    <t>Trade accounts receivable</t>
  </si>
  <si>
    <t>Other accounts receivable and prepayments</t>
  </si>
  <si>
    <t>Current income tax</t>
  </si>
  <si>
    <t>Short-term cash deposits</t>
  </si>
  <si>
    <t>Cash and cash equivalents</t>
  </si>
  <si>
    <t>Total current assets</t>
  </si>
  <si>
    <t>Total assets</t>
  </si>
  <si>
    <t>EQUITY AND LIABILITIES</t>
  </si>
  <si>
    <t>Equity</t>
  </si>
  <si>
    <t>Share capital</t>
  </si>
  <si>
    <t>Additional paid-in capital</t>
  </si>
  <si>
    <t>Retained earnings</t>
  </si>
  <si>
    <t>Revaluation surplus</t>
  </si>
  <si>
    <t>Treasury shares</t>
  </si>
  <si>
    <t>Currency translation reserve</t>
  </si>
  <si>
    <t>Total equity</t>
  </si>
  <si>
    <t>Non-current liabilities</t>
  </si>
  <si>
    <t>Loans and borrowings</t>
  </si>
  <si>
    <t>Net assets attributable to non-controlling participants</t>
  </si>
  <si>
    <t>Other long-term liabilities</t>
  </si>
  <si>
    <t>Lease liability</t>
  </si>
  <si>
    <t>Deferred tax liabilities</t>
  </si>
  <si>
    <t>Total non-current liabilities</t>
  </si>
  <si>
    <t>Current liabilities</t>
  </si>
  <si>
    <t>Current portion of long-term loans and borrowings</t>
  </si>
  <si>
    <t>Trade accounts payable</t>
  </si>
  <si>
    <t>Current portion of lease liability</t>
  </si>
  <si>
    <t>Other liabilities and accounts payable</t>
  </si>
  <si>
    <t>Total current liabilities</t>
  </si>
  <si>
    <t>Total equity and liabilities</t>
  </si>
  <si>
    <t>Revenues</t>
  </si>
  <si>
    <t>Cost of revenues</t>
  </si>
  <si>
    <t>Changes in fair value of biological assets and agricultural produce</t>
  </si>
  <si>
    <t xml:space="preserve">Gross profit </t>
  </si>
  <si>
    <t xml:space="preserve">Other operating income </t>
  </si>
  <si>
    <t>General and administrative expense</t>
  </si>
  <si>
    <t>Selling and distribution expense</t>
  </si>
  <si>
    <t>Other operating expense</t>
  </si>
  <si>
    <t>Profit from operations</t>
  </si>
  <si>
    <t>Interest expense on lease liability</t>
  </si>
  <si>
    <t>Other finance costs</t>
  </si>
  <si>
    <t>Finance income</t>
  </si>
  <si>
    <t>in ths UAH</t>
  </si>
  <si>
    <t>in ths EUR</t>
  </si>
  <si>
    <t>Changes in fair value of BA and AP</t>
  </si>
  <si>
    <t xml:space="preserve">Operating activities </t>
  </si>
  <si>
    <t>Adjustments for:</t>
  </si>
  <si>
    <t>Depreciation and amortization</t>
  </si>
  <si>
    <t>VAT written off</t>
  </si>
  <si>
    <t>Interest income</t>
  </si>
  <si>
    <t>Interest expense</t>
  </si>
  <si>
    <t>Working capital adjustments:</t>
  </si>
  <si>
    <t>Income taxes paid</t>
  </si>
  <si>
    <t>Cash flows provided by operating activities</t>
  </si>
  <si>
    <t>Investing activities</t>
  </si>
  <si>
    <t>Purchase of property, plant and equipment, intangible assets and other non-current assets</t>
  </si>
  <si>
    <t>Proceeds from disposal of property, plant and equipment</t>
  </si>
  <si>
    <t>Interest received</t>
  </si>
  <si>
    <t>Cash deposits placement</t>
  </si>
  <si>
    <t>Cash deposits withdrawal</t>
  </si>
  <si>
    <t>Cash flows used in investing activities</t>
  </si>
  <si>
    <t>Financing activities</t>
  </si>
  <si>
    <t>Proceeds from loans and borrowings</t>
  </si>
  <si>
    <t>Payment of lease liabilities</t>
  </si>
  <si>
    <t>Payment of interest on lease liabilities</t>
  </si>
  <si>
    <t>Interest paid</t>
  </si>
  <si>
    <t>Cash and cash equivalents as at 1 January</t>
  </si>
  <si>
    <t>Currency translation difference</t>
  </si>
  <si>
    <t>Repayment of loans and borrowings</t>
  </si>
  <si>
    <t>Other finance income</t>
  </si>
  <si>
    <t>Allowance for trade and other accounts receivable</t>
  </si>
  <si>
    <t>Dividends paid</t>
  </si>
  <si>
    <t>Disposal of revaluation in agricultural produce in the cost of revenues</t>
  </si>
  <si>
    <t>ASTARTA HOLDING PLC</t>
  </si>
  <si>
    <t>Cash and cash equivalents as at 30 September</t>
  </si>
  <si>
    <t>Profit before tax</t>
  </si>
  <si>
    <t>Net profit</t>
  </si>
  <si>
    <t>Income tax expense</t>
  </si>
  <si>
    <t>Increase in biological assets due to other changes</t>
  </si>
  <si>
    <t>9M2024</t>
  </si>
  <si>
    <t>Decrease in inventories</t>
  </si>
  <si>
    <t>Decrease in trade and other payables</t>
  </si>
  <si>
    <t>9M2025</t>
  </si>
  <si>
    <t>Foreign currency exchange (loss)/gain</t>
  </si>
  <si>
    <t>Other income</t>
  </si>
  <si>
    <t>(Income)/loss on disposal of property, plant and equipment</t>
  </si>
  <si>
    <t>Net (loss)/profit attributable to non-controlling  participants in limited liability company subsidiaries</t>
  </si>
  <si>
    <t>Foreign exchange loss/(gain)</t>
  </si>
  <si>
    <t>Net (decrease)/increase in cash and cash equivalents</t>
  </si>
  <si>
    <t>Cash flows provided by (used in) financing activities</t>
  </si>
  <si>
    <t>(Increase) / decrease in trade and other receivables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</si>
</sst>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₴_-;\-* #,##0.00\ _₴_-;_-* &quot;-&quot;??\ _₴_-;_-@_-"/>
    <numFmt numFmtId="165" formatCode="#,##0;\(#,##0\);_(&quot;-&quot;_)"/>
    <numFmt numFmtId="166" formatCode="#,##0;\(#,##0\);_(* &quot;-&quot;_)"/>
    <numFmt numFmtId="167" formatCode="_-* #,##0.00_₴_-;\-* #,##0.00_₴_-;_-* &quot;-&quot;??_₴_-;_-@_-"/>
    <numFmt numFmtId="168" formatCode="_-* #,##0.00_р_._-;\-* #,##0.0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b/>
      <sz val="10"/>
      <color rgb="FF002060"/>
      <name val="Franklin Gothic Book"/>
      <family val="2"/>
      <charset val="204"/>
    </font>
    <font>
      <sz val="10"/>
      <color rgb="FF002060"/>
      <name val="Franklin Gothic Book"/>
      <family val="2"/>
      <charset val="204"/>
    </font>
    <font>
      <b/>
      <sz val="10"/>
      <color theme="3"/>
      <name val="Franklin Gothic Book"/>
      <family val="2"/>
      <charset val="204"/>
    </font>
    <font>
      <u/>
      <sz val="10"/>
      <color theme="10"/>
      <name val="Arial Cyr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3"/>
      <name val="Franklin Gothic Book"/>
      <family val="2"/>
      <charset val="204"/>
    </font>
    <font>
      <b/>
      <sz val="10"/>
      <color indexed="56"/>
      <name val="Franklin Gothic Book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2D5F91"/>
      <name val="Franklin Gothic Book"/>
      <family val="2"/>
      <charset val="204"/>
    </font>
    <font>
      <i/>
      <sz val="10"/>
      <color rgb="FF2D5F91"/>
      <name val="Franklin Gothic Book"/>
      <family val="2"/>
      <charset val="204"/>
    </font>
    <font>
      <b/>
      <sz val="10"/>
      <color theme="1"/>
      <name val="Calibri"/>
      <family val="2"/>
      <charset val="204"/>
      <scheme val="minor"/>
    </font>
    <font>
      <i/>
      <sz val="10"/>
      <color theme="3"/>
      <name val="Franklin Gothic Book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ck">
        <color theme="4" tint="-0.24994659260841701"/>
      </bottom>
      <diagonal/>
    </border>
    <border>
      <left/>
      <right/>
      <top style="thin">
        <color rgb="FF44546A"/>
      </top>
      <bottom/>
      <diagonal/>
    </border>
  </borders>
  <cellStyleXfs count="11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168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1" fillId="0" borderId="0" xfId="0" applyFont="1"/>
    <xf numFmtId="14" fontId="5" fillId="0" borderId="0" xfId="0" applyNumberFormat="1" applyFont="1" applyAlignment="1">
      <alignment horizontal="center" vertical="center" wrapText="1"/>
    </xf>
    <xf numFmtId="166" fontId="5" fillId="0" borderId="0" xfId="0" applyNumberFormat="1" applyFont="1" applyAlignment="1">
      <alignment vertical="center"/>
    </xf>
    <xf numFmtId="166" fontId="9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3" fontId="11" fillId="0" borderId="0" xfId="0" applyNumberFormat="1" applyFont="1"/>
    <xf numFmtId="0" fontId="12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5" fillId="0" borderId="0" xfId="5" applyFont="1" applyAlignment="1">
      <alignment horizontal="center" vertical="center" wrapText="1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5" fillId="0" borderId="0" xfId="5" applyFont="1" applyAlignment="1">
      <alignment vertical="center" wrapText="1"/>
    </xf>
    <xf numFmtId="0" fontId="9" fillId="0" borderId="0" xfId="5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165" fontId="5" fillId="0" borderId="0" xfId="5" applyNumberFormat="1" applyFont="1" applyAlignment="1">
      <alignment horizontal="right" vertical="center"/>
    </xf>
    <xf numFmtId="165" fontId="9" fillId="0" borderId="0" xfId="5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5" fillId="0" borderId="3" xfId="5" applyFont="1" applyBorder="1" applyAlignment="1">
      <alignment horizontal="center" vertical="center" wrapText="1"/>
    </xf>
    <xf numFmtId="0" fontId="5" fillId="0" borderId="3" xfId="5" applyFont="1" applyBorder="1" applyAlignment="1">
      <alignment horizontal="right" vertical="center" wrapText="1"/>
    </xf>
    <xf numFmtId="165" fontId="5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 wrapText="1"/>
    </xf>
    <xf numFmtId="165" fontId="9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165" fontId="5" fillId="0" borderId="1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5" fillId="0" borderId="2" xfId="0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3" fontId="0" fillId="0" borderId="0" xfId="0" applyNumberFormat="1" applyAlignment="1">
      <alignment vertical="center"/>
    </xf>
    <xf numFmtId="0" fontId="5" fillId="0" borderId="0" xfId="5" applyFont="1" applyAlignment="1">
      <alignment horizontal="center" vertical="center"/>
    </xf>
    <xf numFmtId="0" fontId="4" fillId="0" borderId="0" xfId="0" applyFont="1" applyAlignment="1">
      <alignment vertical="center"/>
    </xf>
    <xf numFmtId="166" fontId="5" fillId="0" borderId="0" xfId="0" applyNumberFormat="1" applyFont="1" applyAlignment="1">
      <alignment vertical="center" wrapText="1"/>
    </xf>
    <xf numFmtId="166" fontId="9" fillId="0" borderId="0" xfId="0" applyNumberFormat="1" applyFont="1" applyAlignment="1">
      <alignment vertical="center" wrapText="1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vertical="center" wrapText="1"/>
    </xf>
    <xf numFmtId="0" fontId="10" fillId="0" borderId="0" xfId="5" applyFont="1" applyAlignment="1">
      <alignment horizontal="center" vertical="center" wrapText="1"/>
    </xf>
  </cellXfs>
  <cellStyles count="11">
    <cellStyle name="Hyperlink" xfId="3" xr:uid="{00000000-0005-0000-0000-000000000000}"/>
    <cellStyle name="Hyperlink 2" xfId="7" xr:uid="{00000000-0005-0000-0000-000001000000}"/>
    <cellStyle name="Відсотковий 2" xfId="6" xr:uid="{00000000-0005-0000-0000-000002000000}"/>
    <cellStyle name="Відсотковий 3" xfId="2" xr:uid="{00000000-0005-0000-0000-000003000000}"/>
    <cellStyle name="Звичайний" xfId="0" builtinId="0"/>
    <cellStyle name="Звичайний 2" xfId="5" xr:uid="{00000000-0005-0000-0000-000005000000}"/>
    <cellStyle name="Звичайний 3" xfId="1" xr:uid="{00000000-0005-0000-0000-000006000000}"/>
    <cellStyle name="Обычный_25, 26, 27, 28, 30_Oper in, G&amp;A, S&amp;D, Oper ex, Fin ex_3m 2010" xfId="9" xr:uid="{00000000-0005-0000-0000-000007000000}"/>
    <cellStyle name="Фінансовий 2" xfId="4" xr:uid="{00000000-0005-0000-0000-000008000000}"/>
    <cellStyle name="Фінансовий 3" xfId="8" xr:uid="{00000000-0005-0000-0000-000009000000}"/>
    <cellStyle name="Фінансовий 4" xfId="10" xr:uid="{00000000-0005-0000-0000-00000A000000}"/>
  </cellStyles>
  <dxfs count="0"/>
  <tableStyles count="0" defaultTableStyle="TableStyleMedium2" defaultPivotStyle="PivotStyleLight16"/>
  <colors>
    <mruColors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&quot;Office 2013 – 2022&quot;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workbookViewId="0">
      <selection sqref="A1:G1"/>
    </sheetView>
  </sheetViews>
  <sheetFormatPr defaultRowHeight="14.4" x14ac:dyDescent="0.3"/>
  <cols>
    <col min="1" max="1" width="36.88671875" style="18" bestFit="1" customWidth="1"/>
    <col min="2" max="4" width="13" customWidth="1"/>
    <col min="5" max="5" width="36.88671875" style="18" bestFit="1" customWidth="1"/>
    <col min="6" max="7" width="13" customWidth="1"/>
  </cols>
  <sheetData>
    <row r="1" spans="1:7" x14ac:dyDescent="0.3">
      <c r="A1" s="46" t="s">
        <v>84</v>
      </c>
      <c r="B1" s="46"/>
      <c r="C1" s="46"/>
      <c r="D1" s="46"/>
      <c r="E1" s="46"/>
      <c r="F1" s="46"/>
      <c r="G1" s="46"/>
    </row>
    <row r="2" spans="1:7" x14ac:dyDescent="0.3">
      <c r="A2" s="40" t="s">
        <v>53</v>
      </c>
      <c r="B2" s="8">
        <v>45930</v>
      </c>
      <c r="C2" s="8">
        <v>45565</v>
      </c>
      <c r="D2" s="7"/>
      <c r="E2" s="17" t="s">
        <v>54</v>
      </c>
      <c r="F2" s="8">
        <v>45930</v>
      </c>
      <c r="G2" s="8">
        <v>45565</v>
      </c>
    </row>
    <row r="3" spans="1:7" x14ac:dyDescent="0.3">
      <c r="A3" s="5" t="s">
        <v>0</v>
      </c>
      <c r="B3" s="1"/>
      <c r="C3" s="1"/>
      <c r="D3" s="7"/>
      <c r="E3" s="5" t="s">
        <v>0</v>
      </c>
      <c r="F3" s="5"/>
      <c r="G3" s="5"/>
    </row>
    <row r="4" spans="1:7" x14ac:dyDescent="0.3">
      <c r="A4" s="2" t="s">
        <v>1</v>
      </c>
      <c r="B4" s="1"/>
      <c r="C4" s="1"/>
      <c r="D4" s="7"/>
      <c r="E4" s="2" t="s">
        <v>1</v>
      </c>
      <c r="F4" s="2"/>
      <c r="G4" s="2"/>
    </row>
    <row r="5" spans="1:7" ht="13.5" customHeight="1" x14ac:dyDescent="0.3">
      <c r="A5" s="41" t="s">
        <v>2</v>
      </c>
      <c r="B5" s="9">
        <v>12167074</v>
      </c>
      <c r="C5" s="10">
        <v>8655789</v>
      </c>
      <c r="D5" s="7"/>
      <c r="E5" s="3" t="s">
        <v>2</v>
      </c>
      <c r="F5" s="9">
        <v>251174</v>
      </c>
      <c r="G5" s="10">
        <v>188357</v>
      </c>
    </row>
    <row r="6" spans="1:7" ht="13.5" customHeight="1" x14ac:dyDescent="0.3">
      <c r="A6" s="41" t="s">
        <v>3</v>
      </c>
      <c r="B6" s="9">
        <v>6098341</v>
      </c>
      <c r="C6" s="10">
        <v>5233677</v>
      </c>
      <c r="D6" s="7"/>
      <c r="E6" s="3" t="s">
        <v>3</v>
      </c>
      <c r="F6" s="9">
        <v>125893</v>
      </c>
      <c r="G6" s="10">
        <v>113889</v>
      </c>
    </row>
    <row r="7" spans="1:7" ht="13.5" customHeight="1" x14ac:dyDescent="0.3">
      <c r="A7" s="41" t="s">
        <v>4</v>
      </c>
      <c r="B7" s="9">
        <v>37283</v>
      </c>
      <c r="C7" s="10">
        <v>37233</v>
      </c>
      <c r="D7" s="7"/>
      <c r="E7" s="3" t="s">
        <v>4</v>
      </c>
      <c r="F7" s="9">
        <v>770</v>
      </c>
      <c r="G7" s="10">
        <v>810</v>
      </c>
    </row>
    <row r="8" spans="1:7" ht="13.5" customHeight="1" x14ac:dyDescent="0.3">
      <c r="A8" s="41" t="s">
        <v>5</v>
      </c>
      <c r="B8" s="9">
        <v>2237214</v>
      </c>
      <c r="C8" s="10">
        <v>1944684</v>
      </c>
      <c r="D8" s="7"/>
      <c r="E8" s="3" t="s">
        <v>5</v>
      </c>
      <c r="F8" s="9">
        <v>46185</v>
      </c>
      <c r="G8" s="10">
        <v>42318</v>
      </c>
    </row>
    <row r="9" spans="1:7" ht="13.5" customHeight="1" x14ac:dyDescent="0.3">
      <c r="A9" s="41" t="s">
        <v>6</v>
      </c>
      <c r="B9" s="9">
        <v>15713</v>
      </c>
      <c r="C9" s="10">
        <v>15122</v>
      </c>
      <c r="D9" s="7"/>
      <c r="E9" s="3" t="s">
        <v>6</v>
      </c>
      <c r="F9" s="9">
        <v>324</v>
      </c>
      <c r="G9" s="10">
        <v>329</v>
      </c>
    </row>
    <row r="10" spans="1:7" ht="13.5" customHeight="1" x14ac:dyDescent="0.3">
      <c r="A10" s="41" t="s">
        <v>7</v>
      </c>
      <c r="B10" s="9">
        <v>22137</v>
      </c>
      <c r="C10" s="10">
        <v>54614</v>
      </c>
      <c r="D10" s="7"/>
      <c r="E10" s="3" t="s">
        <v>7</v>
      </c>
      <c r="F10" s="9">
        <v>457</v>
      </c>
      <c r="G10" s="10">
        <v>1188</v>
      </c>
    </row>
    <row r="11" spans="1:7" ht="13.5" customHeight="1" x14ac:dyDescent="0.3">
      <c r="A11" s="4" t="s">
        <v>8</v>
      </c>
      <c r="B11" s="9">
        <f>SUM(B5:B10)</f>
        <v>20577762</v>
      </c>
      <c r="C11" s="9">
        <v>15941119</v>
      </c>
      <c r="D11" s="7"/>
      <c r="E11" s="6" t="s">
        <v>8</v>
      </c>
      <c r="F11" s="9">
        <f>SUM(F5:F10)</f>
        <v>424803</v>
      </c>
      <c r="G11" s="9">
        <v>346891</v>
      </c>
    </row>
    <row r="12" spans="1:7" ht="13.5" customHeight="1" x14ac:dyDescent="0.3">
      <c r="A12" s="4"/>
      <c r="B12" s="11"/>
      <c r="C12" s="11"/>
      <c r="D12" s="7"/>
      <c r="E12" s="12"/>
      <c r="F12" s="12"/>
      <c r="G12" s="12"/>
    </row>
    <row r="13" spans="1:7" ht="13.5" customHeight="1" x14ac:dyDescent="0.3">
      <c r="A13" s="2" t="s">
        <v>9</v>
      </c>
      <c r="B13" s="1"/>
      <c r="C13" s="1"/>
      <c r="D13" s="7"/>
      <c r="E13" s="2" t="s">
        <v>9</v>
      </c>
      <c r="F13" s="2"/>
      <c r="G13" s="2"/>
    </row>
    <row r="14" spans="1:7" ht="13.5" customHeight="1" x14ac:dyDescent="0.3">
      <c r="A14" s="41" t="s">
        <v>10</v>
      </c>
      <c r="B14" s="9">
        <v>8518279</v>
      </c>
      <c r="C14" s="10">
        <v>8497948</v>
      </c>
      <c r="D14" s="7"/>
      <c r="E14" s="3" t="s">
        <v>10</v>
      </c>
      <c r="F14" s="9">
        <v>175848</v>
      </c>
      <c r="G14" s="10">
        <v>184922</v>
      </c>
    </row>
    <row r="15" spans="1:7" ht="13.5" customHeight="1" x14ac:dyDescent="0.3">
      <c r="A15" s="41" t="s">
        <v>5</v>
      </c>
      <c r="B15" s="9">
        <v>3378191</v>
      </c>
      <c r="C15" s="10">
        <v>2574001</v>
      </c>
      <c r="D15" s="7"/>
      <c r="E15" s="3" t="s">
        <v>5</v>
      </c>
      <c r="F15" s="9">
        <v>69739</v>
      </c>
      <c r="G15" s="10">
        <v>56012</v>
      </c>
    </row>
    <row r="16" spans="1:7" ht="13.5" customHeight="1" x14ac:dyDescent="0.3">
      <c r="A16" s="41" t="s">
        <v>11</v>
      </c>
      <c r="B16" s="9">
        <v>1307290</v>
      </c>
      <c r="C16" s="10">
        <v>1326479</v>
      </c>
      <c r="D16" s="7"/>
      <c r="E16" s="3" t="s">
        <v>11</v>
      </c>
      <c r="F16" s="9">
        <v>26988</v>
      </c>
      <c r="G16" s="10">
        <v>28865</v>
      </c>
    </row>
    <row r="17" spans="1:7" ht="16.2" customHeight="1" x14ac:dyDescent="0.3">
      <c r="A17" s="41" t="s">
        <v>12</v>
      </c>
      <c r="B17" s="9">
        <v>2928209</v>
      </c>
      <c r="C17" s="10">
        <v>2047484</v>
      </c>
      <c r="D17" s="7"/>
      <c r="E17" s="3" t="s">
        <v>12</v>
      </c>
      <c r="F17" s="9">
        <v>60449</v>
      </c>
      <c r="G17" s="10">
        <v>44555</v>
      </c>
    </row>
    <row r="18" spans="1:7" ht="13.5" customHeight="1" x14ac:dyDescent="0.3">
      <c r="A18" s="41" t="s">
        <v>13</v>
      </c>
      <c r="B18" s="9">
        <v>12963</v>
      </c>
      <c r="C18" s="10">
        <v>7790</v>
      </c>
      <c r="D18" s="7"/>
      <c r="E18" s="3" t="s">
        <v>13</v>
      </c>
      <c r="F18" s="9">
        <v>268</v>
      </c>
      <c r="G18" s="10">
        <v>170</v>
      </c>
    </row>
    <row r="19" spans="1:7" ht="13.5" customHeight="1" x14ac:dyDescent="0.3">
      <c r="A19" s="41" t="s">
        <v>14</v>
      </c>
      <c r="B19" s="9">
        <v>1100</v>
      </c>
      <c r="C19" s="10">
        <v>1100</v>
      </c>
      <c r="D19" s="7"/>
      <c r="E19" s="3" t="s">
        <v>14</v>
      </c>
      <c r="F19" s="9">
        <v>23</v>
      </c>
      <c r="G19" s="10">
        <v>24</v>
      </c>
    </row>
    <row r="20" spans="1:7" ht="13.5" customHeight="1" x14ac:dyDescent="0.3">
      <c r="A20" s="41" t="s">
        <v>15</v>
      </c>
      <c r="B20" s="9">
        <v>1207769</v>
      </c>
      <c r="C20" s="10">
        <v>2537759</v>
      </c>
      <c r="D20" s="7"/>
      <c r="E20" s="3" t="s">
        <v>15</v>
      </c>
      <c r="F20" s="9">
        <v>24933</v>
      </c>
      <c r="G20" s="10">
        <v>55224</v>
      </c>
    </row>
    <row r="21" spans="1:7" ht="13.5" customHeight="1" x14ac:dyDescent="0.3">
      <c r="A21" s="4" t="s">
        <v>16</v>
      </c>
      <c r="B21" s="9">
        <f>SUM(B14:B20)</f>
        <v>17353801</v>
      </c>
      <c r="C21" s="9">
        <v>16992561</v>
      </c>
      <c r="D21" s="7"/>
      <c r="E21" s="6" t="s">
        <v>16</v>
      </c>
      <c r="F21" s="9">
        <f>SUM(F14:F20)</f>
        <v>358248</v>
      </c>
      <c r="G21" s="9">
        <v>369772</v>
      </c>
    </row>
    <row r="22" spans="1:7" ht="13.5" customHeight="1" x14ac:dyDescent="0.3">
      <c r="A22" s="4" t="s">
        <v>17</v>
      </c>
      <c r="B22" s="9">
        <f>B21+B11</f>
        <v>37931563</v>
      </c>
      <c r="C22" s="9">
        <v>32933680</v>
      </c>
      <c r="D22" s="7"/>
      <c r="E22" s="6" t="s">
        <v>17</v>
      </c>
      <c r="F22" s="9">
        <f>F21+F11</f>
        <v>783051</v>
      </c>
      <c r="G22" s="9">
        <v>716663</v>
      </c>
    </row>
    <row r="23" spans="1:7" ht="13.5" customHeight="1" x14ac:dyDescent="0.3">
      <c r="A23" s="4"/>
      <c r="B23" s="13"/>
      <c r="C23" s="13"/>
      <c r="D23" s="14"/>
      <c r="E23" s="19"/>
      <c r="F23" s="7"/>
      <c r="G23" s="7"/>
    </row>
    <row r="24" spans="1:7" ht="13.5" customHeight="1" x14ac:dyDescent="0.3">
      <c r="A24" s="4"/>
      <c r="B24" s="13"/>
      <c r="C24" s="13"/>
      <c r="D24" s="14"/>
      <c r="E24" s="19"/>
      <c r="F24" s="7"/>
      <c r="G24" s="7"/>
    </row>
    <row r="25" spans="1:7" ht="13.5" customHeight="1" x14ac:dyDescent="0.3">
      <c r="A25" s="5" t="s">
        <v>18</v>
      </c>
      <c r="B25" s="8">
        <v>45930</v>
      </c>
      <c r="C25" s="8">
        <v>45565</v>
      </c>
      <c r="D25" s="7"/>
      <c r="E25" s="5" t="s">
        <v>18</v>
      </c>
      <c r="F25" s="8">
        <v>45930</v>
      </c>
      <c r="G25" s="8">
        <v>45565</v>
      </c>
    </row>
    <row r="26" spans="1:7" ht="13.5" customHeight="1" x14ac:dyDescent="0.3">
      <c r="A26" s="2" t="s">
        <v>19</v>
      </c>
      <c r="B26" s="1"/>
      <c r="C26" s="1"/>
      <c r="D26" s="7"/>
      <c r="E26" s="2" t="s">
        <v>19</v>
      </c>
      <c r="F26" s="2"/>
      <c r="G26" s="2"/>
    </row>
    <row r="27" spans="1:7" ht="13.5" customHeight="1" x14ac:dyDescent="0.3">
      <c r="A27" s="41" t="s">
        <v>20</v>
      </c>
      <c r="B27" s="9">
        <v>1663</v>
      </c>
      <c r="C27" s="10">
        <v>1663</v>
      </c>
      <c r="D27" s="7"/>
      <c r="E27" s="3" t="s">
        <v>20</v>
      </c>
      <c r="F27" s="9">
        <v>250</v>
      </c>
      <c r="G27" s="10">
        <v>250</v>
      </c>
    </row>
    <row r="28" spans="1:7" ht="13.5" customHeight="1" x14ac:dyDescent="0.3">
      <c r="A28" s="41" t="s">
        <v>21</v>
      </c>
      <c r="B28" s="9">
        <v>369798</v>
      </c>
      <c r="C28" s="10">
        <v>369798</v>
      </c>
      <c r="D28" s="7"/>
      <c r="E28" s="3" t="s">
        <v>21</v>
      </c>
      <c r="F28" s="9">
        <v>55638</v>
      </c>
      <c r="G28" s="10">
        <v>55638</v>
      </c>
    </row>
    <row r="29" spans="1:7" ht="13.5" customHeight="1" x14ac:dyDescent="0.3">
      <c r="A29" s="41" t="s">
        <v>22</v>
      </c>
      <c r="B29" s="9">
        <v>23171788</v>
      </c>
      <c r="C29" s="10">
        <v>21097699</v>
      </c>
      <c r="D29" s="7"/>
      <c r="E29" s="3" t="s">
        <v>22</v>
      </c>
      <c r="F29" s="9">
        <v>919020</v>
      </c>
      <c r="G29" s="10">
        <v>869737</v>
      </c>
    </row>
    <row r="30" spans="1:7" ht="13.5" customHeight="1" x14ac:dyDescent="0.3">
      <c r="A30" s="41" t="s">
        <v>23</v>
      </c>
      <c r="B30" s="9">
        <v>1649910</v>
      </c>
      <c r="C30" s="10">
        <v>1944410</v>
      </c>
      <c r="D30" s="7"/>
      <c r="E30" s="3" t="s">
        <v>23</v>
      </c>
      <c r="F30" s="9">
        <v>56968</v>
      </c>
      <c r="G30" s="10">
        <v>67137</v>
      </c>
    </row>
    <row r="31" spans="1:7" ht="13.5" customHeight="1" x14ac:dyDescent="0.3">
      <c r="A31" s="41" t="s">
        <v>24</v>
      </c>
      <c r="B31" s="9">
        <v>-63499</v>
      </c>
      <c r="C31" s="10">
        <v>-85161</v>
      </c>
      <c r="D31" s="7"/>
      <c r="E31" s="3" t="s">
        <v>24</v>
      </c>
      <c r="F31" s="9">
        <v>-4310</v>
      </c>
      <c r="G31" s="10">
        <v>-4310</v>
      </c>
    </row>
    <row r="32" spans="1:7" ht="13.5" customHeight="1" x14ac:dyDescent="0.3">
      <c r="A32" s="41" t="s">
        <v>25</v>
      </c>
      <c r="B32" s="9">
        <v>466969</v>
      </c>
      <c r="C32" s="10">
        <v>460021</v>
      </c>
      <c r="D32" s="7"/>
      <c r="E32" s="3" t="s">
        <v>25</v>
      </c>
      <c r="F32" s="9">
        <v>-499155</v>
      </c>
      <c r="G32" s="10">
        <v>-470796</v>
      </c>
    </row>
    <row r="33" spans="1:7" ht="13.5" customHeight="1" x14ac:dyDescent="0.3">
      <c r="A33" s="4" t="s">
        <v>26</v>
      </c>
      <c r="B33" s="9">
        <f>SUM(B27:B32)</f>
        <v>25596629</v>
      </c>
      <c r="C33" s="9">
        <v>23788430</v>
      </c>
      <c r="D33" s="7"/>
      <c r="E33" s="6" t="s">
        <v>26</v>
      </c>
      <c r="F33" s="9">
        <f t="shared" ref="F33:G33" si="0">SUM(F27:F32)</f>
        <v>528411</v>
      </c>
      <c r="G33" s="9">
        <v>517656</v>
      </c>
    </row>
    <row r="34" spans="1:7" ht="13.5" customHeight="1" x14ac:dyDescent="0.3">
      <c r="A34" s="2" t="s">
        <v>27</v>
      </c>
      <c r="B34" s="9"/>
      <c r="C34" s="9"/>
      <c r="D34" s="7"/>
      <c r="E34" s="2" t="s">
        <v>27</v>
      </c>
      <c r="F34" s="9"/>
      <c r="G34" s="9"/>
    </row>
    <row r="35" spans="1:7" ht="13.5" customHeight="1" x14ac:dyDescent="0.3">
      <c r="A35" s="41" t="s">
        <v>28</v>
      </c>
      <c r="B35" s="9">
        <v>1773056</v>
      </c>
      <c r="C35" s="10">
        <v>1138459</v>
      </c>
      <c r="D35" s="7"/>
      <c r="E35" s="3" t="s">
        <v>28</v>
      </c>
      <c r="F35" s="9">
        <v>36603</v>
      </c>
      <c r="G35" s="10">
        <v>24774</v>
      </c>
    </row>
    <row r="36" spans="1:7" s="45" customFormat="1" ht="27.6" x14ac:dyDescent="0.3">
      <c r="A36" s="3" t="s">
        <v>29</v>
      </c>
      <c r="B36" s="42">
        <v>19444</v>
      </c>
      <c r="C36" s="43">
        <v>21641</v>
      </c>
      <c r="D36" s="44"/>
      <c r="E36" s="3" t="s">
        <v>29</v>
      </c>
      <c r="F36" s="42">
        <v>401</v>
      </c>
      <c r="G36" s="43">
        <v>471</v>
      </c>
    </row>
    <row r="37" spans="1:7" ht="13.5" customHeight="1" x14ac:dyDescent="0.3">
      <c r="A37" s="41" t="s">
        <v>30</v>
      </c>
      <c r="B37" s="9">
        <v>199266</v>
      </c>
      <c r="C37" s="10">
        <v>132094</v>
      </c>
      <c r="D37" s="7"/>
      <c r="E37" s="3" t="s">
        <v>30</v>
      </c>
      <c r="F37" s="9">
        <v>4114</v>
      </c>
      <c r="G37" s="10">
        <v>2874</v>
      </c>
    </row>
    <row r="38" spans="1:7" ht="13.5" customHeight="1" x14ac:dyDescent="0.3">
      <c r="A38" s="41" t="s">
        <v>31</v>
      </c>
      <c r="B38" s="9">
        <v>4885694</v>
      </c>
      <c r="C38" s="10">
        <v>4214706</v>
      </c>
      <c r="D38" s="7"/>
      <c r="E38" s="3" t="s">
        <v>31</v>
      </c>
      <c r="F38" s="9">
        <v>100859</v>
      </c>
      <c r="G38" s="10">
        <v>91716</v>
      </c>
    </row>
    <row r="39" spans="1:7" ht="13.5" customHeight="1" x14ac:dyDescent="0.3">
      <c r="A39" s="41" t="s">
        <v>32</v>
      </c>
      <c r="B39" s="9">
        <v>158991</v>
      </c>
      <c r="C39" s="10">
        <v>184625</v>
      </c>
      <c r="D39" s="7"/>
      <c r="E39" s="3" t="s">
        <v>32</v>
      </c>
      <c r="F39" s="9">
        <v>3282</v>
      </c>
      <c r="G39" s="10">
        <v>4018</v>
      </c>
    </row>
    <row r="40" spans="1:7" ht="13.5" customHeight="1" x14ac:dyDescent="0.3">
      <c r="A40" s="4" t="s">
        <v>33</v>
      </c>
      <c r="B40" s="9">
        <f>SUM(B35:B39)</f>
        <v>7036451</v>
      </c>
      <c r="C40" s="9">
        <v>5691525</v>
      </c>
      <c r="D40" s="7"/>
      <c r="E40" s="6" t="s">
        <v>33</v>
      </c>
      <c r="F40" s="9">
        <f t="shared" ref="F40:G40" si="1">SUM(F35:F39)</f>
        <v>145259</v>
      </c>
      <c r="G40" s="9">
        <v>123853</v>
      </c>
    </row>
    <row r="41" spans="1:7" ht="13.5" customHeight="1" x14ac:dyDescent="0.3">
      <c r="A41" s="2" t="s">
        <v>34</v>
      </c>
      <c r="B41" s="1"/>
      <c r="C41" s="1"/>
      <c r="D41" s="7"/>
      <c r="E41" s="2" t="s">
        <v>34</v>
      </c>
      <c r="F41" s="9"/>
      <c r="G41" s="9"/>
    </row>
    <row r="42" spans="1:7" ht="13.5" customHeight="1" x14ac:dyDescent="0.3">
      <c r="A42" s="41" t="s">
        <v>28</v>
      </c>
      <c r="B42" s="9">
        <v>2165613</v>
      </c>
      <c r="C42" s="10">
        <v>2879</v>
      </c>
      <c r="D42" s="7"/>
      <c r="E42" s="3" t="s">
        <v>28</v>
      </c>
      <c r="F42" s="9">
        <v>44706</v>
      </c>
      <c r="G42" s="10">
        <v>63</v>
      </c>
    </row>
    <row r="43" spans="1:7" ht="27.6" x14ac:dyDescent="0.3">
      <c r="A43" s="3" t="s">
        <v>35</v>
      </c>
      <c r="B43" s="9">
        <v>289606</v>
      </c>
      <c r="C43" s="10">
        <v>726755</v>
      </c>
      <c r="D43" s="7"/>
      <c r="E43" s="3" t="s">
        <v>35</v>
      </c>
      <c r="F43" s="9">
        <v>5979</v>
      </c>
      <c r="G43" s="10">
        <v>15815</v>
      </c>
    </row>
    <row r="44" spans="1:7" ht="13.5" customHeight="1" x14ac:dyDescent="0.3">
      <c r="A44" s="41" t="s">
        <v>36</v>
      </c>
      <c r="B44" s="9">
        <v>597890</v>
      </c>
      <c r="C44" s="10">
        <v>714344</v>
      </c>
      <c r="D44" s="7"/>
      <c r="E44" s="3" t="s">
        <v>36</v>
      </c>
      <c r="F44" s="9">
        <v>12343</v>
      </c>
      <c r="G44" s="10">
        <v>15545</v>
      </c>
    </row>
    <row r="45" spans="1:7" ht="13.5" customHeight="1" x14ac:dyDescent="0.3">
      <c r="A45" s="41" t="s">
        <v>37</v>
      </c>
      <c r="B45" s="9">
        <v>1462276</v>
      </c>
      <c r="C45" s="10">
        <v>1265430</v>
      </c>
      <c r="D45" s="7"/>
      <c r="E45" s="3" t="s">
        <v>37</v>
      </c>
      <c r="F45" s="9">
        <v>30187</v>
      </c>
      <c r="G45" s="10">
        <v>27537</v>
      </c>
    </row>
    <row r="46" spans="1:7" ht="13.5" customHeight="1" x14ac:dyDescent="0.3">
      <c r="A46" s="41" t="s">
        <v>13</v>
      </c>
      <c r="B46" s="9">
        <v>8026</v>
      </c>
      <c r="C46" s="10">
        <v>85756</v>
      </c>
      <c r="D46" s="7"/>
      <c r="E46" s="3" t="s">
        <v>13</v>
      </c>
      <c r="F46" s="9">
        <v>166</v>
      </c>
      <c r="G46" s="10">
        <v>1866</v>
      </c>
    </row>
    <row r="47" spans="1:7" ht="13.5" customHeight="1" x14ac:dyDescent="0.3">
      <c r="A47" s="41" t="s">
        <v>38</v>
      </c>
      <c r="B47" s="9">
        <v>775072</v>
      </c>
      <c r="C47" s="10">
        <v>658561</v>
      </c>
      <c r="D47" s="7"/>
      <c r="E47" s="3" t="s">
        <v>38</v>
      </c>
      <c r="F47" s="9">
        <v>16000</v>
      </c>
      <c r="G47" s="10">
        <v>14328</v>
      </c>
    </row>
    <row r="48" spans="1:7" ht="13.5" customHeight="1" x14ac:dyDescent="0.3">
      <c r="A48" s="4" t="s">
        <v>39</v>
      </c>
      <c r="B48" s="9">
        <f>SUM(B42:B47)</f>
        <v>5298483</v>
      </c>
      <c r="C48" s="9">
        <v>3453725</v>
      </c>
      <c r="D48" s="7"/>
      <c r="E48" s="6" t="s">
        <v>39</v>
      </c>
      <c r="F48" s="9">
        <f>SUM(F42:F47)</f>
        <v>109381</v>
      </c>
      <c r="G48" s="9">
        <v>75154</v>
      </c>
    </row>
    <row r="49" spans="1:7" ht="13.5" customHeight="1" x14ac:dyDescent="0.3">
      <c r="A49" s="4" t="s">
        <v>40</v>
      </c>
      <c r="B49" s="9">
        <f>B33+B40+B48</f>
        <v>37931563</v>
      </c>
      <c r="C49" s="9">
        <v>32933680</v>
      </c>
      <c r="D49" s="7"/>
      <c r="E49" s="6" t="s">
        <v>40</v>
      </c>
      <c r="F49" s="9">
        <f>F33+F40+F48</f>
        <v>783051</v>
      </c>
      <c r="G49" s="9">
        <v>716663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2"/>
  <sheetViews>
    <sheetView workbookViewId="0">
      <selection sqref="A1:G1"/>
    </sheetView>
  </sheetViews>
  <sheetFormatPr defaultRowHeight="14.4" x14ac:dyDescent="0.3"/>
  <cols>
    <col min="1" max="1" width="37.33203125" style="18" customWidth="1"/>
    <col min="2" max="2" width="14.33203125" style="18" customWidth="1"/>
    <col min="3" max="3" width="13.33203125" style="18" bestFit="1" customWidth="1"/>
    <col min="4" max="4" width="4.33203125" style="18" customWidth="1"/>
    <col min="5" max="5" width="40.6640625" style="18" customWidth="1"/>
    <col min="6" max="6" width="10.6640625" style="18" customWidth="1"/>
    <col min="7" max="7" width="10.5546875" style="18" customWidth="1"/>
  </cols>
  <sheetData>
    <row r="1" spans="1:7" x14ac:dyDescent="0.3">
      <c r="A1" s="47" t="s">
        <v>84</v>
      </c>
      <c r="B1" s="47"/>
      <c r="C1" s="47"/>
      <c r="D1" s="47"/>
      <c r="E1" s="47"/>
      <c r="F1" s="47"/>
      <c r="G1" s="47"/>
    </row>
    <row r="2" spans="1:7" x14ac:dyDescent="0.3">
      <c r="A2" s="19"/>
      <c r="B2" s="19"/>
      <c r="C2" s="19"/>
      <c r="D2" s="19"/>
      <c r="E2" s="19"/>
      <c r="F2" s="19"/>
      <c r="G2" s="19"/>
    </row>
    <row r="3" spans="1:7" x14ac:dyDescent="0.3">
      <c r="A3" s="17" t="s">
        <v>53</v>
      </c>
      <c r="B3" s="17" t="s">
        <v>93</v>
      </c>
      <c r="C3" s="17" t="s">
        <v>90</v>
      </c>
      <c r="D3" s="23"/>
      <c r="E3" s="17" t="s">
        <v>54</v>
      </c>
      <c r="F3" s="17" t="s">
        <v>93</v>
      </c>
      <c r="G3" s="17" t="s">
        <v>90</v>
      </c>
    </row>
    <row r="4" spans="1:7" ht="17.399999999999999" customHeight="1" x14ac:dyDescent="0.3">
      <c r="A4" s="20"/>
      <c r="B4" s="20"/>
      <c r="C4" s="20"/>
      <c r="D4" s="24"/>
      <c r="E4" s="15"/>
      <c r="F4" s="20"/>
      <c r="G4" s="20"/>
    </row>
    <row r="5" spans="1:7" x14ac:dyDescent="0.3">
      <c r="A5" s="21" t="s">
        <v>41</v>
      </c>
      <c r="B5" s="25">
        <v>15904597</v>
      </c>
      <c r="C5" s="26">
        <v>18976104</v>
      </c>
      <c r="D5" s="19"/>
      <c r="E5" s="21" t="s">
        <v>41</v>
      </c>
      <c r="F5" s="25">
        <v>342780</v>
      </c>
      <c r="G5" s="26">
        <v>441457</v>
      </c>
    </row>
    <row r="6" spans="1:7" x14ac:dyDescent="0.3">
      <c r="A6" s="21" t="s">
        <v>42</v>
      </c>
      <c r="B6" s="25">
        <v>-12499730</v>
      </c>
      <c r="C6" s="26">
        <v>-13547641</v>
      </c>
      <c r="D6" s="19"/>
      <c r="E6" s="21" t="s">
        <v>42</v>
      </c>
      <c r="F6" s="25">
        <v>-268952</v>
      </c>
      <c r="G6" s="26">
        <v>-314837</v>
      </c>
    </row>
    <row r="7" spans="1:7" x14ac:dyDescent="0.3">
      <c r="A7" s="21" t="s">
        <v>55</v>
      </c>
      <c r="B7" s="25">
        <v>2227746</v>
      </c>
      <c r="C7" s="26">
        <v>2518403</v>
      </c>
      <c r="D7" s="19"/>
      <c r="E7" s="21" t="s">
        <v>55</v>
      </c>
      <c r="F7" s="25">
        <v>47221</v>
      </c>
      <c r="G7" s="26">
        <v>57361</v>
      </c>
    </row>
    <row r="8" spans="1:7" x14ac:dyDescent="0.3">
      <c r="A8" s="6" t="s">
        <v>44</v>
      </c>
      <c r="B8" s="25">
        <f>SUM(B5:B7)</f>
        <v>5632613</v>
      </c>
      <c r="C8" s="25">
        <v>7946866</v>
      </c>
      <c r="D8" s="19"/>
      <c r="E8" s="6" t="s">
        <v>44</v>
      </c>
      <c r="F8" s="25">
        <f>SUM(F5:F7)</f>
        <v>121049</v>
      </c>
      <c r="G8" s="25">
        <v>183981</v>
      </c>
    </row>
    <row r="9" spans="1:7" x14ac:dyDescent="0.3">
      <c r="A9" s="21" t="s">
        <v>45</v>
      </c>
      <c r="B9" s="25">
        <v>34449</v>
      </c>
      <c r="C9" s="26">
        <v>24264</v>
      </c>
      <c r="D9" s="19"/>
      <c r="E9" s="21" t="s">
        <v>45</v>
      </c>
      <c r="F9" s="25">
        <v>740</v>
      </c>
      <c r="G9" s="26">
        <v>685</v>
      </c>
    </row>
    <row r="10" spans="1:7" x14ac:dyDescent="0.3">
      <c r="A10" s="21" t="s">
        <v>46</v>
      </c>
      <c r="B10" s="25">
        <v>-937213</v>
      </c>
      <c r="C10" s="26">
        <v>-689451</v>
      </c>
      <c r="D10" s="19"/>
      <c r="E10" s="21" t="s">
        <v>46</v>
      </c>
      <c r="F10" s="25">
        <v>-20133</v>
      </c>
      <c r="G10" s="26">
        <v>-15914</v>
      </c>
    </row>
    <row r="11" spans="1:7" x14ac:dyDescent="0.3">
      <c r="A11" s="21" t="s">
        <v>47</v>
      </c>
      <c r="B11" s="25">
        <v>-1464597</v>
      </c>
      <c r="C11" s="26">
        <v>-2799674</v>
      </c>
      <c r="D11" s="19"/>
      <c r="E11" s="21" t="s">
        <v>47</v>
      </c>
      <c r="F11" s="25">
        <v>-31565</v>
      </c>
      <c r="G11" s="26">
        <v>-65560</v>
      </c>
    </row>
    <row r="12" spans="1:7" x14ac:dyDescent="0.3">
      <c r="A12" s="21" t="s">
        <v>48</v>
      </c>
      <c r="B12" s="25">
        <v>-277263</v>
      </c>
      <c r="C12" s="26">
        <v>-350569</v>
      </c>
      <c r="D12" s="19"/>
      <c r="E12" s="21" t="s">
        <v>48</v>
      </c>
      <c r="F12" s="25">
        <v>-5931</v>
      </c>
      <c r="G12" s="26">
        <v>-8057</v>
      </c>
    </row>
    <row r="13" spans="1:7" x14ac:dyDescent="0.3">
      <c r="A13" s="6" t="s">
        <v>49</v>
      </c>
      <c r="B13" s="25">
        <f>SUM(B8:B12)</f>
        <v>2987989</v>
      </c>
      <c r="C13" s="25">
        <v>4131436</v>
      </c>
      <c r="D13" s="19"/>
      <c r="E13" s="6" t="s">
        <v>49</v>
      </c>
      <c r="F13" s="25">
        <f>SUM(F8:F12)</f>
        <v>64160</v>
      </c>
      <c r="G13" s="25">
        <v>95135</v>
      </c>
    </row>
    <row r="14" spans="1:7" x14ac:dyDescent="0.3">
      <c r="A14" s="21" t="s">
        <v>50</v>
      </c>
      <c r="B14" s="25">
        <v>-800965</v>
      </c>
      <c r="C14" s="26">
        <v>-729389</v>
      </c>
      <c r="D14" s="19"/>
      <c r="E14" s="21" t="s">
        <v>50</v>
      </c>
      <c r="F14" s="25">
        <v>-17321</v>
      </c>
      <c r="G14" s="26">
        <v>-16931</v>
      </c>
    </row>
    <row r="15" spans="1:7" x14ac:dyDescent="0.3">
      <c r="A15" s="21" t="s">
        <v>51</v>
      </c>
      <c r="B15" s="25">
        <v>-115196</v>
      </c>
      <c r="C15" s="26">
        <v>-113432</v>
      </c>
      <c r="D15" s="19"/>
      <c r="E15" s="21" t="s">
        <v>51</v>
      </c>
      <c r="F15" s="25">
        <v>-2407</v>
      </c>
      <c r="G15" s="26">
        <v>-2619</v>
      </c>
    </row>
    <row r="16" spans="1:7" x14ac:dyDescent="0.3">
      <c r="A16" s="21" t="s">
        <v>94</v>
      </c>
      <c r="B16" s="25">
        <v>-4261</v>
      </c>
      <c r="C16" s="26">
        <v>60526</v>
      </c>
      <c r="D16" s="19"/>
      <c r="E16" s="21" t="s">
        <v>94</v>
      </c>
      <c r="F16" s="25">
        <v>-112</v>
      </c>
      <c r="G16" s="26">
        <v>1391</v>
      </c>
    </row>
    <row r="17" spans="1:7" x14ac:dyDescent="0.3">
      <c r="A17" s="21" t="s">
        <v>52</v>
      </c>
      <c r="B17" s="25">
        <v>62130</v>
      </c>
      <c r="C17" s="26">
        <v>88655</v>
      </c>
      <c r="D17" s="19"/>
      <c r="E17" s="21" t="s">
        <v>52</v>
      </c>
      <c r="F17" s="25">
        <v>1298</v>
      </c>
      <c r="G17" s="26">
        <v>2047</v>
      </c>
    </row>
    <row r="18" spans="1:7" x14ac:dyDescent="0.3">
      <c r="A18" s="21" t="s">
        <v>95</v>
      </c>
      <c r="B18" s="25">
        <v>2015</v>
      </c>
      <c r="C18" s="26">
        <v>2696</v>
      </c>
      <c r="D18" s="19"/>
      <c r="E18" s="21" t="s">
        <v>95</v>
      </c>
      <c r="F18" s="25">
        <v>44</v>
      </c>
      <c r="G18" s="26">
        <v>63</v>
      </c>
    </row>
    <row r="19" spans="1:7" x14ac:dyDescent="0.3">
      <c r="A19" s="6" t="s">
        <v>86</v>
      </c>
      <c r="B19" s="25">
        <f>SUM(B13:B18)</f>
        <v>2131712</v>
      </c>
      <c r="C19" s="25">
        <v>3440492</v>
      </c>
      <c r="D19" s="19"/>
      <c r="E19" s="6" t="s">
        <v>86</v>
      </c>
      <c r="F19" s="25">
        <f>SUM(F13:F18)</f>
        <v>45662</v>
      </c>
      <c r="G19" s="25">
        <v>79086</v>
      </c>
    </row>
    <row r="20" spans="1:7" x14ac:dyDescent="0.3">
      <c r="A20" s="21" t="s">
        <v>88</v>
      </c>
      <c r="B20" s="25">
        <v>-94173</v>
      </c>
      <c r="C20" s="26">
        <v>-150638</v>
      </c>
      <c r="D20" s="19"/>
      <c r="E20" s="21" t="s">
        <v>88</v>
      </c>
      <c r="F20" s="25">
        <v>-1961</v>
      </c>
      <c r="G20" s="26">
        <v>-3486</v>
      </c>
    </row>
    <row r="21" spans="1:7" x14ac:dyDescent="0.3">
      <c r="A21" s="6" t="s">
        <v>87</v>
      </c>
      <c r="B21" s="25">
        <f>SUM(B19:B20)</f>
        <v>2037539</v>
      </c>
      <c r="C21" s="25">
        <v>3289854</v>
      </c>
      <c r="D21" s="19"/>
      <c r="E21" s="6" t="s">
        <v>87</v>
      </c>
      <c r="F21" s="25">
        <f>SUM(F19:F20)</f>
        <v>43701</v>
      </c>
      <c r="G21" s="25">
        <v>75600</v>
      </c>
    </row>
    <row r="22" spans="1:7" x14ac:dyDescent="0.3">
      <c r="A22" s="22"/>
      <c r="B22" s="27"/>
      <c r="C22" s="27"/>
      <c r="E22" s="22"/>
      <c r="F22" s="27"/>
      <c r="G22" s="27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8"/>
  <sheetViews>
    <sheetView zoomScaleNormal="100" workbookViewId="0">
      <selection sqref="A1:G1"/>
    </sheetView>
  </sheetViews>
  <sheetFormatPr defaultRowHeight="14.4" x14ac:dyDescent="0.3"/>
  <cols>
    <col min="1" max="1" width="53.21875" style="18" customWidth="1"/>
    <col min="2" max="2" width="13.44140625" style="18" customWidth="1"/>
    <col min="3" max="3" width="13.33203125" style="18" customWidth="1"/>
    <col min="4" max="4" width="6.33203125" style="18" customWidth="1"/>
    <col min="5" max="5" width="54.44140625" style="18" bestFit="1" customWidth="1"/>
    <col min="6" max="6" width="12.109375" style="18" customWidth="1"/>
    <col min="7" max="7" width="12.5546875" style="18" customWidth="1"/>
    <col min="8" max="16384" width="8.88671875" style="18"/>
  </cols>
  <sheetData>
    <row r="1" spans="1:7" x14ac:dyDescent="0.3">
      <c r="A1" s="47" t="s">
        <v>84</v>
      </c>
      <c r="B1" s="47"/>
      <c r="C1" s="47"/>
      <c r="D1" s="47"/>
      <c r="E1" s="47"/>
      <c r="F1" s="47"/>
      <c r="G1" s="47"/>
    </row>
    <row r="2" spans="1:7" x14ac:dyDescent="0.3">
      <c r="A2" s="19"/>
      <c r="B2" s="19"/>
      <c r="C2" s="19"/>
      <c r="D2" s="19"/>
      <c r="E2" s="19"/>
      <c r="F2" s="19"/>
      <c r="G2" s="19"/>
    </row>
    <row r="3" spans="1:7" x14ac:dyDescent="0.3">
      <c r="A3" s="17" t="s">
        <v>53</v>
      </c>
      <c r="B3" s="17" t="s">
        <v>93</v>
      </c>
      <c r="C3" s="17" t="s">
        <v>90</v>
      </c>
      <c r="D3" s="19"/>
      <c r="E3" s="17" t="s">
        <v>54</v>
      </c>
      <c r="F3" s="17" t="s">
        <v>93</v>
      </c>
      <c r="G3" s="17" t="s">
        <v>90</v>
      </c>
    </row>
    <row r="4" spans="1:7" x14ac:dyDescent="0.3">
      <c r="A4" s="28"/>
      <c r="B4" s="28"/>
      <c r="C4" s="28"/>
      <c r="D4" s="19"/>
      <c r="E4" s="28"/>
      <c r="F4" s="29"/>
      <c r="G4" s="29"/>
    </row>
    <row r="5" spans="1:7" x14ac:dyDescent="0.3">
      <c r="A5" s="16" t="s">
        <v>56</v>
      </c>
      <c r="B5" s="30"/>
      <c r="C5" s="30"/>
      <c r="D5" s="19"/>
      <c r="E5" s="16" t="s">
        <v>56</v>
      </c>
      <c r="F5" s="15"/>
      <c r="G5" s="15"/>
    </row>
    <row r="6" spans="1:7" x14ac:dyDescent="0.3">
      <c r="A6" s="16" t="s">
        <v>86</v>
      </c>
      <c r="B6" s="30">
        <v>2131712</v>
      </c>
      <c r="C6" s="30">
        <v>3440492</v>
      </c>
      <c r="D6" s="19"/>
      <c r="E6" s="16" t="s">
        <v>86</v>
      </c>
      <c r="F6" s="30">
        <v>45662</v>
      </c>
      <c r="G6" s="30">
        <v>79086</v>
      </c>
    </row>
    <row r="7" spans="1:7" x14ac:dyDescent="0.3">
      <c r="A7" s="31" t="s">
        <v>57</v>
      </c>
      <c r="B7" s="30"/>
      <c r="C7" s="30"/>
      <c r="D7" s="19"/>
      <c r="E7" s="31" t="s">
        <v>57</v>
      </c>
      <c r="F7" s="30"/>
      <c r="G7" s="30"/>
    </row>
    <row r="8" spans="1:7" x14ac:dyDescent="0.3">
      <c r="A8" s="31" t="s">
        <v>58</v>
      </c>
      <c r="B8" s="30">
        <v>1734109</v>
      </c>
      <c r="C8" s="32">
        <v>1573211</v>
      </c>
      <c r="D8" s="19"/>
      <c r="E8" s="31" t="s">
        <v>58</v>
      </c>
      <c r="F8" s="30">
        <v>37301</v>
      </c>
      <c r="G8" s="32">
        <v>36427</v>
      </c>
    </row>
    <row r="9" spans="1:7" x14ac:dyDescent="0.3">
      <c r="A9" s="31" t="s">
        <v>81</v>
      </c>
      <c r="B9" s="30">
        <v>-9987</v>
      </c>
      <c r="C9" s="32">
        <v>-4728</v>
      </c>
      <c r="D9" s="19"/>
      <c r="E9" s="31" t="s">
        <v>81</v>
      </c>
      <c r="F9" s="30">
        <v>-214</v>
      </c>
      <c r="G9" s="32">
        <v>-109</v>
      </c>
    </row>
    <row r="10" spans="1:7" x14ac:dyDescent="0.3">
      <c r="A10" s="31" t="s">
        <v>96</v>
      </c>
      <c r="B10" s="30">
        <v>-37035</v>
      </c>
      <c r="C10" s="32">
        <v>30985</v>
      </c>
      <c r="D10" s="19"/>
      <c r="E10" s="31" t="s">
        <v>96</v>
      </c>
      <c r="F10" s="30">
        <v>-792</v>
      </c>
      <c r="G10" s="32">
        <v>712</v>
      </c>
    </row>
    <row r="11" spans="1:7" x14ac:dyDescent="0.3">
      <c r="A11" s="31" t="s">
        <v>59</v>
      </c>
      <c r="B11" s="30">
        <v>34823</v>
      </c>
      <c r="C11" s="32">
        <v>21293</v>
      </c>
      <c r="D11" s="19"/>
      <c r="E11" s="31" t="s">
        <v>59</v>
      </c>
      <c r="F11" s="30">
        <v>745</v>
      </c>
      <c r="G11" s="32">
        <v>489</v>
      </c>
    </row>
    <row r="12" spans="1:7" x14ac:dyDescent="0.3">
      <c r="A12" s="31" t="s">
        <v>60</v>
      </c>
      <c r="B12" s="30">
        <v>-61403</v>
      </c>
      <c r="C12" s="32">
        <v>-85914</v>
      </c>
      <c r="D12" s="19"/>
      <c r="E12" s="31" t="s">
        <v>60</v>
      </c>
      <c r="F12" s="30">
        <v>-1283</v>
      </c>
      <c r="G12" s="32">
        <v>-1984</v>
      </c>
    </row>
    <row r="13" spans="1:7" x14ac:dyDescent="0.3">
      <c r="A13" s="31" t="s">
        <v>80</v>
      </c>
      <c r="B13" s="30">
        <v>-727</v>
      </c>
      <c r="C13" s="32">
        <v>-2741</v>
      </c>
      <c r="D13" s="19"/>
      <c r="E13" s="31" t="s">
        <v>80</v>
      </c>
      <c r="F13" s="30">
        <v>-15</v>
      </c>
      <c r="G13" s="32">
        <v>-63</v>
      </c>
    </row>
    <row r="14" spans="1:7" x14ac:dyDescent="0.3">
      <c r="A14" s="31" t="s">
        <v>61</v>
      </c>
      <c r="B14" s="30">
        <v>89625</v>
      </c>
      <c r="C14" s="32">
        <v>88933</v>
      </c>
      <c r="D14" s="19"/>
      <c r="E14" s="31" t="s">
        <v>61</v>
      </c>
      <c r="F14" s="30">
        <v>1873</v>
      </c>
      <c r="G14" s="32">
        <v>2053</v>
      </c>
    </row>
    <row r="15" spans="1:7" x14ac:dyDescent="0.3">
      <c r="A15" s="31" t="s">
        <v>51</v>
      </c>
      <c r="B15" s="30">
        <v>32546</v>
      </c>
      <c r="C15" s="32">
        <v>16962</v>
      </c>
      <c r="D15" s="19"/>
      <c r="E15" s="31" t="s">
        <v>51</v>
      </c>
      <c r="F15" s="30">
        <v>680</v>
      </c>
      <c r="G15" s="32">
        <v>392</v>
      </c>
    </row>
    <row r="16" spans="1:7" x14ac:dyDescent="0.3">
      <c r="A16" s="31" t="s">
        <v>50</v>
      </c>
      <c r="B16" s="30">
        <v>800965</v>
      </c>
      <c r="C16" s="32">
        <v>729389</v>
      </c>
      <c r="D16" s="19"/>
      <c r="E16" s="31" t="s">
        <v>50</v>
      </c>
      <c r="F16" s="30">
        <v>17321</v>
      </c>
      <c r="G16" s="32">
        <v>16931</v>
      </c>
    </row>
    <row r="17" spans="1:7" x14ac:dyDescent="0.3">
      <c r="A17" s="31" t="s">
        <v>43</v>
      </c>
      <c r="B17" s="30">
        <v>-2227746</v>
      </c>
      <c r="C17" s="32">
        <v>-2518403</v>
      </c>
      <c r="D17" s="19"/>
      <c r="E17" s="31" t="s">
        <v>43</v>
      </c>
      <c r="F17" s="30">
        <v>-47221</v>
      </c>
      <c r="G17" s="32">
        <v>-57361</v>
      </c>
    </row>
    <row r="18" spans="1:7" ht="27.6" x14ac:dyDescent="0.3">
      <c r="A18" s="31" t="s">
        <v>83</v>
      </c>
      <c r="B18" s="30">
        <v>1872138</v>
      </c>
      <c r="C18" s="32">
        <v>1530915</v>
      </c>
      <c r="D18" s="19"/>
      <c r="E18" s="31" t="s">
        <v>83</v>
      </c>
      <c r="F18" s="30">
        <v>40282</v>
      </c>
      <c r="G18" s="32">
        <v>35577</v>
      </c>
    </row>
    <row r="19" spans="1:7" ht="27.6" x14ac:dyDescent="0.3">
      <c r="A19" s="31" t="s">
        <v>97</v>
      </c>
      <c r="B19" s="30">
        <v>-6975</v>
      </c>
      <c r="C19" s="32">
        <v>7537</v>
      </c>
      <c r="D19" s="19"/>
      <c r="E19" s="31" t="s">
        <v>97</v>
      </c>
      <c r="F19" s="30">
        <v>-146</v>
      </c>
      <c r="G19" s="32">
        <v>174</v>
      </c>
    </row>
    <row r="20" spans="1:7" x14ac:dyDescent="0.3">
      <c r="A20" s="31" t="s">
        <v>98</v>
      </c>
      <c r="B20" s="30">
        <v>4261</v>
      </c>
      <c r="C20" s="32">
        <v>-60526</v>
      </c>
      <c r="D20" s="19"/>
      <c r="E20" s="31" t="s">
        <v>98</v>
      </c>
      <c r="F20" s="30">
        <v>112</v>
      </c>
      <c r="G20" s="32">
        <v>-1391</v>
      </c>
    </row>
    <row r="21" spans="1:7" x14ac:dyDescent="0.3">
      <c r="A21" s="33" t="s">
        <v>62</v>
      </c>
      <c r="B21" s="30"/>
      <c r="C21" s="32"/>
      <c r="D21" s="19"/>
      <c r="E21" s="33" t="s">
        <v>62</v>
      </c>
      <c r="F21" s="30"/>
      <c r="G21" s="32"/>
    </row>
    <row r="22" spans="1:7" x14ac:dyDescent="0.3">
      <c r="A22" s="31" t="s">
        <v>91</v>
      </c>
      <c r="B22" s="30">
        <v>807899</v>
      </c>
      <c r="C22" s="32">
        <v>2551680</v>
      </c>
      <c r="D22" s="19"/>
      <c r="E22" s="31" t="s">
        <v>91</v>
      </c>
      <c r="F22" s="30">
        <v>17378</v>
      </c>
      <c r="G22" s="32">
        <v>59082</v>
      </c>
    </row>
    <row r="23" spans="1:7" x14ac:dyDescent="0.3">
      <c r="A23" s="31" t="s">
        <v>101</v>
      </c>
      <c r="B23" s="30">
        <v>-908832</v>
      </c>
      <c r="C23" s="32">
        <v>554151</v>
      </c>
      <c r="D23" s="19"/>
      <c r="E23" s="31" t="s">
        <v>101</v>
      </c>
      <c r="F23" s="30">
        <v>-19549</v>
      </c>
      <c r="G23" s="32">
        <v>12831</v>
      </c>
    </row>
    <row r="24" spans="1:7" x14ac:dyDescent="0.3">
      <c r="A24" s="31" t="s">
        <v>89</v>
      </c>
      <c r="B24" s="30">
        <v>-1978603</v>
      </c>
      <c r="C24" s="32">
        <v>-1604395</v>
      </c>
      <c r="D24" s="19"/>
      <c r="E24" s="31" t="s">
        <v>89</v>
      </c>
      <c r="F24" s="30">
        <v>-42560</v>
      </c>
      <c r="G24" s="32">
        <v>-37149</v>
      </c>
    </row>
    <row r="25" spans="1:7" x14ac:dyDescent="0.3">
      <c r="A25" s="31" t="s">
        <v>92</v>
      </c>
      <c r="B25" s="30">
        <v>-380117</v>
      </c>
      <c r="C25" s="32">
        <v>-180517</v>
      </c>
      <c r="D25" s="19"/>
      <c r="E25" s="31" t="s">
        <v>92</v>
      </c>
      <c r="F25" s="30">
        <v>-8176</v>
      </c>
      <c r="G25" s="32">
        <v>-4180</v>
      </c>
    </row>
    <row r="26" spans="1:7" x14ac:dyDescent="0.3">
      <c r="A26" s="31" t="s">
        <v>63</v>
      </c>
      <c r="B26" s="30">
        <v>-185532</v>
      </c>
      <c r="C26" s="32">
        <v>-226259</v>
      </c>
      <c r="D26" s="19"/>
      <c r="E26" s="31" t="s">
        <v>63</v>
      </c>
      <c r="F26" s="30">
        <v>-3991</v>
      </c>
      <c r="G26" s="32">
        <v>-5239</v>
      </c>
    </row>
    <row r="27" spans="1:7" x14ac:dyDescent="0.3">
      <c r="A27" s="34" t="s">
        <v>64</v>
      </c>
      <c r="B27" s="35">
        <f>SUM(B6:B26)</f>
        <v>1711121</v>
      </c>
      <c r="C27" s="35">
        <v>5862065</v>
      </c>
      <c r="D27" s="19"/>
      <c r="E27" s="34" t="s">
        <v>64</v>
      </c>
      <c r="F27" s="35">
        <f>SUM(F6:F26)</f>
        <v>37407</v>
      </c>
      <c r="G27" s="35">
        <v>136278</v>
      </c>
    </row>
    <row r="28" spans="1:7" x14ac:dyDescent="0.3">
      <c r="A28" s="16" t="s">
        <v>65</v>
      </c>
      <c r="B28" s="36"/>
      <c r="C28" s="36"/>
      <c r="D28" s="19"/>
      <c r="E28" s="16" t="s">
        <v>65</v>
      </c>
      <c r="F28" s="27"/>
      <c r="G28" s="27"/>
    </row>
    <row r="29" spans="1:7" ht="27.6" x14ac:dyDescent="0.3">
      <c r="A29" s="31" t="s">
        <v>66</v>
      </c>
      <c r="B29" s="30">
        <v>-3594196</v>
      </c>
      <c r="C29" s="32">
        <v>-1466792</v>
      </c>
      <c r="D29" s="19"/>
      <c r="E29" s="31" t="s">
        <v>66</v>
      </c>
      <c r="F29" s="30">
        <v>-77311</v>
      </c>
      <c r="G29" s="32">
        <v>-33963</v>
      </c>
    </row>
    <row r="30" spans="1:7" x14ac:dyDescent="0.3">
      <c r="A30" s="31" t="s">
        <v>67</v>
      </c>
      <c r="B30" s="30">
        <v>27154</v>
      </c>
      <c r="C30" s="32">
        <v>3179</v>
      </c>
      <c r="D30" s="19"/>
      <c r="E30" s="31" t="s">
        <v>67</v>
      </c>
      <c r="F30" s="30">
        <v>584</v>
      </c>
      <c r="G30" s="32">
        <v>74</v>
      </c>
    </row>
    <row r="31" spans="1:7" x14ac:dyDescent="0.3">
      <c r="A31" s="31" t="s">
        <v>68</v>
      </c>
      <c r="B31" s="30">
        <v>61403</v>
      </c>
      <c r="C31" s="32">
        <v>85914</v>
      </c>
      <c r="D31" s="19"/>
      <c r="E31" s="31" t="s">
        <v>68</v>
      </c>
      <c r="F31" s="30">
        <v>1283</v>
      </c>
      <c r="G31" s="32">
        <v>1984</v>
      </c>
    </row>
    <row r="32" spans="1:7" x14ac:dyDescent="0.3">
      <c r="A32" s="31" t="s">
        <v>69</v>
      </c>
      <c r="B32" s="30">
        <v>-1100</v>
      </c>
      <c r="C32" s="32">
        <v>-1100</v>
      </c>
      <c r="D32" s="19"/>
      <c r="E32" s="31" t="s">
        <v>69</v>
      </c>
      <c r="F32" s="30">
        <v>-24</v>
      </c>
      <c r="G32" s="32">
        <v>-25</v>
      </c>
    </row>
    <row r="33" spans="1:7" x14ac:dyDescent="0.3">
      <c r="A33" s="31" t="s">
        <v>70</v>
      </c>
      <c r="B33" s="30">
        <v>1100</v>
      </c>
      <c r="C33" s="32">
        <v>1100</v>
      </c>
      <c r="D33" s="19"/>
      <c r="E33" s="31" t="s">
        <v>70</v>
      </c>
      <c r="F33" s="30">
        <v>24</v>
      </c>
      <c r="G33" s="32">
        <v>25</v>
      </c>
    </row>
    <row r="34" spans="1:7" x14ac:dyDescent="0.3">
      <c r="A34" s="34" t="s">
        <v>71</v>
      </c>
      <c r="B34" s="35">
        <f>SUM(B29:B33)</f>
        <v>-3505639</v>
      </c>
      <c r="C34" s="35">
        <v>-1377699</v>
      </c>
      <c r="D34" s="19"/>
      <c r="E34" s="34" t="s">
        <v>71</v>
      </c>
      <c r="F34" s="35">
        <f>SUM(F29:F33)</f>
        <v>-75444</v>
      </c>
      <c r="G34" s="35">
        <v>-31905</v>
      </c>
    </row>
    <row r="35" spans="1:7" x14ac:dyDescent="0.3">
      <c r="A35" s="16" t="s">
        <v>72</v>
      </c>
      <c r="B35" s="30"/>
      <c r="C35" s="30"/>
      <c r="D35" s="19"/>
      <c r="E35" s="16" t="s">
        <v>72</v>
      </c>
      <c r="F35" s="30"/>
      <c r="G35" s="30"/>
    </row>
    <row r="36" spans="1:7" x14ac:dyDescent="0.3">
      <c r="A36" s="31" t="s">
        <v>73</v>
      </c>
      <c r="B36" s="30">
        <v>4894053</v>
      </c>
      <c r="C36" s="32">
        <v>166967</v>
      </c>
      <c r="D36" s="19"/>
      <c r="E36" s="31" t="s">
        <v>73</v>
      </c>
      <c r="F36" s="30">
        <v>105271</v>
      </c>
      <c r="G36" s="32">
        <v>3866</v>
      </c>
    </row>
    <row r="37" spans="1:7" x14ac:dyDescent="0.3">
      <c r="A37" s="31" t="s">
        <v>79</v>
      </c>
      <c r="B37" s="30">
        <v>-1849991</v>
      </c>
      <c r="C37" s="32">
        <v>-626672</v>
      </c>
      <c r="D37" s="19"/>
      <c r="E37" s="31" t="s">
        <v>79</v>
      </c>
      <c r="F37" s="30">
        <v>-39793</v>
      </c>
      <c r="G37" s="32">
        <v>-14510</v>
      </c>
    </row>
    <row r="38" spans="1:7" x14ac:dyDescent="0.3">
      <c r="A38" s="31" t="s">
        <v>82</v>
      </c>
      <c r="B38" s="30">
        <v>-580231</v>
      </c>
      <c r="C38" s="32">
        <v>-535632</v>
      </c>
      <c r="D38" s="19"/>
      <c r="E38" s="31" t="s">
        <v>82</v>
      </c>
      <c r="F38" s="30">
        <v>-12235</v>
      </c>
      <c r="G38" s="32">
        <v>-12235</v>
      </c>
    </row>
    <row r="39" spans="1:7" x14ac:dyDescent="0.3">
      <c r="A39" s="31" t="s">
        <v>74</v>
      </c>
      <c r="B39" s="30">
        <v>-693673</v>
      </c>
      <c r="C39" s="32">
        <v>-655073</v>
      </c>
      <c r="D39" s="19"/>
      <c r="E39" s="31" t="s">
        <v>74</v>
      </c>
      <c r="F39" s="30">
        <v>-14921</v>
      </c>
      <c r="G39" s="32">
        <v>-15082</v>
      </c>
    </row>
    <row r="40" spans="1:7" x14ac:dyDescent="0.3">
      <c r="A40" s="31" t="s">
        <v>75</v>
      </c>
      <c r="B40" s="30">
        <v>-802331</v>
      </c>
      <c r="C40" s="32">
        <v>-721930</v>
      </c>
      <c r="D40" s="19"/>
      <c r="E40" s="31" t="s">
        <v>75</v>
      </c>
      <c r="F40" s="30">
        <v>-17258</v>
      </c>
      <c r="G40" s="32">
        <v>-16802</v>
      </c>
    </row>
    <row r="41" spans="1:7" x14ac:dyDescent="0.3">
      <c r="A41" s="31" t="s">
        <v>76</v>
      </c>
      <c r="B41" s="30">
        <v>-93278</v>
      </c>
      <c r="C41" s="32">
        <v>-114483</v>
      </c>
      <c r="D41" s="19"/>
      <c r="E41" s="31" t="s">
        <v>76</v>
      </c>
      <c r="F41" s="30">
        <v>-2006</v>
      </c>
      <c r="G41" s="32">
        <v>-2651</v>
      </c>
    </row>
    <row r="42" spans="1:7" x14ac:dyDescent="0.3">
      <c r="A42" s="34" t="s">
        <v>100</v>
      </c>
      <c r="B42" s="35">
        <f>SUM(B36:B41)</f>
        <v>874549</v>
      </c>
      <c r="C42" s="35">
        <v>-2486823</v>
      </c>
      <c r="D42" s="19"/>
      <c r="E42" s="34" t="s">
        <v>100</v>
      </c>
      <c r="F42" s="35">
        <f>SUM(F36:F41)</f>
        <v>19058</v>
      </c>
      <c r="G42" s="35">
        <v>-57414</v>
      </c>
    </row>
    <row r="43" spans="1:7" x14ac:dyDescent="0.3">
      <c r="A43" s="31" t="s">
        <v>99</v>
      </c>
      <c r="B43" s="30">
        <v>-919969</v>
      </c>
      <c r="C43" s="32">
        <v>1997543</v>
      </c>
      <c r="D43" s="19"/>
      <c r="E43" s="31" t="s">
        <v>99</v>
      </c>
      <c r="F43" s="30">
        <v>-18979</v>
      </c>
      <c r="G43" s="32">
        <v>46959</v>
      </c>
    </row>
    <row r="44" spans="1:7" x14ac:dyDescent="0.3">
      <c r="A44" s="31" t="s">
        <v>77</v>
      </c>
      <c r="B44" s="30">
        <v>2124548</v>
      </c>
      <c r="C44" s="32">
        <v>559899</v>
      </c>
      <c r="D44" s="19"/>
      <c r="E44" s="31" t="s">
        <v>77</v>
      </c>
      <c r="F44" s="30">
        <v>48366</v>
      </c>
      <c r="G44" s="32">
        <v>13265</v>
      </c>
    </row>
    <row r="45" spans="1:7" x14ac:dyDescent="0.3">
      <c r="A45" s="31" t="s">
        <v>78</v>
      </c>
      <c r="B45" s="30">
        <v>3190</v>
      </c>
      <c r="C45" s="32">
        <v>-19683</v>
      </c>
      <c r="D45" s="19"/>
      <c r="E45" s="31" t="s">
        <v>78</v>
      </c>
      <c r="F45" s="30">
        <v>-4454</v>
      </c>
      <c r="G45" s="32">
        <v>-5000</v>
      </c>
    </row>
    <row r="46" spans="1:7" ht="15" thickBot="1" x14ac:dyDescent="0.35">
      <c r="A46" s="37" t="s">
        <v>85</v>
      </c>
      <c r="B46" s="38">
        <f>SUM(B43:B45)</f>
        <v>1207769</v>
      </c>
      <c r="C46" s="38">
        <v>2537759</v>
      </c>
      <c r="D46" s="19"/>
      <c r="E46" s="37" t="s">
        <v>85</v>
      </c>
      <c r="F46" s="38">
        <f>SUM(F43:F45)</f>
        <v>24933</v>
      </c>
      <c r="G46" s="38">
        <v>55224</v>
      </c>
    </row>
    <row r="47" spans="1:7" ht="15" thickTop="1" x14ac:dyDescent="0.3">
      <c r="B47" s="39"/>
      <c r="C47" s="39"/>
    </row>
    <row r="48" spans="1:7" x14ac:dyDescent="0.3">
      <c r="B48" s="39"/>
      <c r="C48" s="39"/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EC419587BC2A044BA295FFA770FA018" ma:contentTypeVersion="19" ma:contentTypeDescription="Створення нового документа." ma:contentTypeScope="" ma:versionID="0d7e30409a8498b7298b52f0618e9aa8">
  <xsd:schema xmlns:xsd="http://www.w3.org/2001/XMLSchema" xmlns:xs="http://www.w3.org/2001/XMLSchema" xmlns:p="http://schemas.microsoft.com/office/2006/metadata/properties" xmlns:ns2="34738d79-d1ca-4d99-9739-88085d48fd98" xmlns:ns3="7996cb9a-3109-4b05-9f29-5a8a64b58678" targetNamespace="http://schemas.microsoft.com/office/2006/metadata/properties" ma:root="true" ma:fieldsID="324a60403fccc90ea7de21f1ad84d6d6" ns2:_="" ns3:_="">
    <xsd:import namespace="34738d79-d1ca-4d99-9739-88085d48fd98"/>
    <xsd:import namespace="7996cb9a-3109-4b05-9f29-5a8a64b586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38d79-d1ca-4d99-9739-88085d48fd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5e14692a-1c11-4c78-9b85-d1587a9cb3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96cb9a-3109-4b05-9f29-5a8a64b5867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0a68cfd-af25-4027-8bef-2906dbed48b6}" ma:internalName="TaxCatchAll" ma:showField="CatchAllData" ma:web="7996cb9a-3109-4b05-9f29-5a8a64b586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96cb9a-3109-4b05-9f29-5a8a64b58678" xsi:nil="true"/>
    <lcf76f155ced4ddcb4097134ff3c332f xmlns="34738d79-d1ca-4d99-9739-88085d48fd9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E2C1C50-87F5-44CF-9325-8A4514D884B5}"/>
</file>

<file path=customXml/itemProps2.xml><?xml version="1.0" encoding="utf-8"?>
<ds:datastoreItem xmlns:ds="http://schemas.openxmlformats.org/officeDocument/2006/customXml" ds:itemID="{AA216761-6C78-4B6C-92A6-ECD3133E82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EC388C-0574-4DF0-ABBC-F72B7AC69CF9}">
  <ds:schemaRefs>
    <ds:schemaRef ds:uri="http://schemas.microsoft.com/office/2006/metadata/properties"/>
    <ds:schemaRef ds:uri="http://schemas.microsoft.com/office/infopath/2007/PartnerControls"/>
    <ds:schemaRef ds:uri="7996cb9a-3109-4b05-9f29-5a8a64b58678"/>
    <ds:schemaRef ds:uri="34738d79-d1ca-4d99-9739-88085d48fd9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Statement of financial position</vt:lpstr>
      <vt:lpstr>Consolidated income statement</vt:lpstr>
      <vt:lpstr>Cash flow 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 Павло Андрійович</dc:creator>
  <cp:lastModifiedBy>Yevheniia Deryvedmid</cp:lastModifiedBy>
  <dcterms:created xsi:type="dcterms:W3CDTF">2020-04-10T09:44:11Z</dcterms:created>
  <dcterms:modified xsi:type="dcterms:W3CDTF">2025-11-20T15:33:26Z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0x010100DEC419587BC2A044BA295FFA770FA018</vt:lpwstr>
  </property>
  <property fmtid="{D5CDD505-2E9C-101B-9397-08002B2CF9AE}" pid="3" name="MediaServiceImageTags">
    <vt:lpwstr/>
  </property>
</Properties>
</file>