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artakyiv.sharepoint.com/sites/IR/Shared Documents/General/REPORTS/2025/1H25/PUBLICATION/"/>
    </mc:Choice>
  </mc:AlternateContent>
  <xr:revisionPtr revIDLastSave="1409" documentId="11_B5902EAC74867EF44061BE0275E68BF06DD05649" xr6:coauthVersionLast="47" xr6:coauthVersionMax="47" xr10:uidLastSave="{022F43F7-DE4F-4F1A-A1EB-58D1729C102E}"/>
  <bookViews>
    <workbookView xWindow="-108" yWindow="-108" windowWidth="23256" windowHeight="12576" xr2:uid="{00000000-000D-0000-FFFF-FFFF00000000}"/>
  </bookViews>
  <sheets>
    <sheet name="Statement of financial position" sheetId="1" r:id="rId1"/>
    <sheet name="Consolidated income statement" sheetId="2" r:id="rId2"/>
    <sheet name="Cash flow stateme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3" l="1"/>
  <c r="G42" i="3"/>
  <c r="G34" i="3"/>
  <c r="G27" i="3"/>
  <c r="C46" i="3"/>
  <c r="C42" i="3"/>
  <c r="C34" i="3"/>
  <c r="C27" i="3"/>
  <c r="G13" i="2"/>
  <c r="G19" i="2" s="1"/>
  <c r="G21" i="2" s="1"/>
  <c r="G8" i="2"/>
  <c r="C8" i="2"/>
  <c r="C13" i="2" s="1"/>
  <c r="C19" i="2" s="1"/>
  <c r="C21" i="2" s="1"/>
  <c r="G49" i="1"/>
  <c r="G41" i="1"/>
  <c r="G34" i="1"/>
  <c r="G50" i="1" s="1"/>
  <c r="G22" i="1"/>
  <c r="G23" i="1" s="1"/>
  <c r="G12" i="1"/>
  <c r="C49" i="1"/>
  <c r="C41" i="1"/>
  <c r="C34" i="1"/>
  <c r="C50" i="1" s="1"/>
  <c r="C22" i="1"/>
  <c r="C12" i="1"/>
  <c r="C23" i="1" l="1"/>
  <c r="F27" i="3"/>
  <c r="F22" i="1"/>
  <c r="F12" i="1"/>
  <c r="F23" i="1" l="1"/>
  <c r="F8" i="2"/>
  <c r="F13" i="2" s="1"/>
  <c r="F19" i="2" s="1"/>
  <c r="F21" i="2" s="1"/>
  <c r="F41" i="1" l="1"/>
  <c r="F34" i="1"/>
  <c r="B49" i="1"/>
  <c r="F49" i="1"/>
  <c r="B41" i="1"/>
  <c r="B34" i="1"/>
  <c r="B22" i="1"/>
  <c r="B12" i="1"/>
  <c r="B8" i="2"/>
  <c r="B13" i="2" s="1"/>
  <c r="B19" i="2" s="1"/>
  <c r="B21" i="2" s="1"/>
  <c r="B46" i="3"/>
  <c r="B42" i="3"/>
  <c r="B34" i="3"/>
  <c r="B27" i="3"/>
  <c r="F34" i="3"/>
  <c r="F46" i="3"/>
  <c r="F42" i="3"/>
  <c r="F50" i="1" l="1"/>
  <c r="B50" i="1"/>
  <c r="B23" i="1"/>
</calcChain>
</file>

<file path=xl/sharedStrings.xml><?xml version="1.0" encoding="utf-8"?>
<sst xmlns="http://schemas.openxmlformats.org/spreadsheetml/2006/main" count="225" uniqueCount="103">
  <si>
    <t>ASSETS</t>
  </si>
  <si>
    <t>Non-current assets</t>
  </si>
  <si>
    <t>Property, plant and equipment</t>
  </si>
  <si>
    <t>Right-of-use assets</t>
  </si>
  <si>
    <t>Investment property</t>
  </si>
  <si>
    <t>Intangible assets</t>
  </si>
  <si>
    <t>Biological assets</t>
  </si>
  <si>
    <t>Long-term receivables and prepayments</t>
  </si>
  <si>
    <t>Deferred tax assets</t>
  </si>
  <si>
    <t>Total non-current assets</t>
  </si>
  <si>
    <t>Current assets</t>
  </si>
  <si>
    <t>Inventories</t>
  </si>
  <si>
    <t>Trade accounts receivable</t>
  </si>
  <si>
    <t>Other accounts receivable and prepayments</t>
  </si>
  <si>
    <t>Current income tax</t>
  </si>
  <si>
    <t>Short-term cash deposits</t>
  </si>
  <si>
    <t>Cash and cash equivalents</t>
  </si>
  <si>
    <t>Total current assets</t>
  </si>
  <si>
    <t>Total assets</t>
  </si>
  <si>
    <t>EQUITY AND LIABILITIES</t>
  </si>
  <si>
    <t>Equity</t>
  </si>
  <si>
    <t>Share capital</t>
  </si>
  <si>
    <t>Additional paid-in capital</t>
  </si>
  <si>
    <t>Retained earnings</t>
  </si>
  <si>
    <t>Revaluation surplus</t>
  </si>
  <si>
    <t>Treasury shares</t>
  </si>
  <si>
    <t>Currency translation reserve</t>
  </si>
  <si>
    <t>Total equity</t>
  </si>
  <si>
    <t>Non-current liabilities</t>
  </si>
  <si>
    <t>Loans and borrowings</t>
  </si>
  <si>
    <t>Net assets attributable to non-controlling participants</t>
  </si>
  <si>
    <t>Other long-term liabilities</t>
  </si>
  <si>
    <t>Lease liability</t>
  </si>
  <si>
    <t>Deferred tax liabilities</t>
  </si>
  <si>
    <t>Total non-current liabilities</t>
  </si>
  <si>
    <t>Current liabilities</t>
  </si>
  <si>
    <t>Current portion of long-term loans and borrowings</t>
  </si>
  <si>
    <t>Trade accounts payable</t>
  </si>
  <si>
    <t>Current portion of lease liability</t>
  </si>
  <si>
    <t>Other liabilities and accounts payable</t>
  </si>
  <si>
    <t>Total current liabilities</t>
  </si>
  <si>
    <t>Total equity and liabilities</t>
  </si>
  <si>
    <t>Revenues</t>
  </si>
  <si>
    <t>Cost of revenues</t>
  </si>
  <si>
    <t>Changes in fair value of biological assets and agricultural produce</t>
  </si>
  <si>
    <t xml:space="preserve">Gross profit </t>
  </si>
  <si>
    <t xml:space="preserve">Other operating income </t>
  </si>
  <si>
    <t>General and administrative expense</t>
  </si>
  <si>
    <t>Selling and distribution expense</t>
  </si>
  <si>
    <t>Other operating expense</t>
  </si>
  <si>
    <t>Profit from operations</t>
  </si>
  <si>
    <t>Interest expense on lease liability</t>
  </si>
  <si>
    <t>Other finance costs</t>
  </si>
  <si>
    <t>Finance income</t>
  </si>
  <si>
    <t>Other income</t>
  </si>
  <si>
    <t>in ths UAH</t>
  </si>
  <si>
    <t>in ths EUR</t>
  </si>
  <si>
    <t>Changes in fair value of BA and AP</t>
  </si>
  <si>
    <t xml:space="preserve">Operating activities </t>
  </si>
  <si>
    <t>Adjustments for:</t>
  </si>
  <si>
    <t>Depreciation and amortization</t>
  </si>
  <si>
    <t>VAT written off</t>
  </si>
  <si>
    <t>Interest income</t>
  </si>
  <si>
    <t>Interest expense</t>
  </si>
  <si>
    <t>Working capital adjustments:</t>
  </si>
  <si>
    <t>Income taxes paid</t>
  </si>
  <si>
    <t>Investing activities</t>
  </si>
  <si>
    <t>Purchase of property, plant and equipment, intangible assets and other non-current assets</t>
  </si>
  <si>
    <t>Proceeds from disposal of property, plant and equipment</t>
  </si>
  <si>
    <t>Interest received</t>
  </si>
  <si>
    <t>Cash deposits placement</t>
  </si>
  <si>
    <t>Cash deposits withdrawal</t>
  </si>
  <si>
    <t>Cash flows used in investing activities</t>
  </si>
  <si>
    <t>Financing activities</t>
  </si>
  <si>
    <t>Proceeds from loans and borrowings</t>
  </si>
  <si>
    <t>Payment of lease liabilities</t>
  </si>
  <si>
    <t>Payment of interest on lease liabilities</t>
  </si>
  <si>
    <t>Interest paid</t>
  </si>
  <si>
    <t>Cash and cash equivalents as at 1 January</t>
  </si>
  <si>
    <t>Currency translation difference</t>
  </si>
  <si>
    <t>Repayment of loans and borrowings</t>
  </si>
  <si>
    <t>Loss on disposal of property, plant and equipment</t>
  </si>
  <si>
    <t>Other finance income</t>
  </si>
  <si>
    <t>Allowance for trade and other accounts receivable</t>
  </si>
  <si>
    <t>Dividends paid</t>
  </si>
  <si>
    <t>Cash and cash equivalents as at 30 June</t>
  </si>
  <si>
    <t>Disposal of revaluation in agricultural produce in the cost of revenues</t>
  </si>
  <si>
    <t>ASTARTA HOLDING PLC</t>
  </si>
  <si>
    <t>Net profit</t>
  </si>
  <si>
    <t>Profit before tax</t>
  </si>
  <si>
    <t>Income tax expense</t>
  </si>
  <si>
    <t>Net profit attributable to non-controlling  participants in limited liability company subsidiaries</t>
  </si>
  <si>
    <t>Increase in biological assets due to other changes</t>
  </si>
  <si>
    <t>1H2024</t>
  </si>
  <si>
    <t>Decrease in trade and other payables</t>
  </si>
  <si>
    <t>Cash flows provided by operating activities</t>
  </si>
  <si>
    <t>1H2025</t>
  </si>
  <si>
    <t>Foreign currency exchange (loss)/gain</t>
  </si>
  <si>
    <t>Decrease in inventories</t>
  </si>
  <si>
    <t>(Increase)/decrease in trade and other receivables</t>
  </si>
  <si>
    <t>Cash flows provided by (used in) financing activities</t>
  </si>
  <si>
    <t>Net (decrease)/increase in cash and cash equivalents</t>
  </si>
  <si>
    <t>Foreign exchange loss/(gain)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</si>
</sst>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₴_-;\-* #,##0.00\ _₴_-;_-* &quot;-&quot;??\ _₴_-;_-@_-"/>
    <numFmt numFmtId="165" formatCode="#,##0;\(#,##0\);_(&quot;-&quot;_)"/>
    <numFmt numFmtId="166" formatCode="#,##0;\(#,##0\);_(* &quot;-&quot;_)"/>
    <numFmt numFmtId="167" formatCode="_-* #,##0.00_₴_-;\-* #,##0.00_₴_-;_-* &quot;-&quot;??_₴_-;_-@_-"/>
    <numFmt numFmtId="168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rgb="FF44546A"/>
      <name val="Franklin Gothic Book"/>
      <family val="2"/>
      <charset val="204"/>
    </font>
    <font>
      <sz val="11"/>
      <color rgb="FF44546A"/>
      <name val="Calibri"/>
      <family val="2"/>
      <charset val="204"/>
      <scheme val="minor"/>
    </font>
    <font>
      <sz val="10"/>
      <color rgb="FF44546A"/>
      <name val="Calibri"/>
      <family val="2"/>
      <charset val="204"/>
      <scheme val="minor"/>
    </font>
    <font>
      <sz val="10"/>
      <color rgb="FF44546A"/>
      <name val="Times New Roman"/>
      <family val="1"/>
      <charset val="204"/>
    </font>
    <font>
      <sz val="10"/>
      <color rgb="FF44546A"/>
      <name val="Franklin Gothic Book"/>
      <family val="2"/>
      <charset val="204"/>
    </font>
    <font>
      <i/>
      <sz val="10"/>
      <color rgb="FF44546A"/>
      <name val="Franklin Gothic Book"/>
      <family val="2"/>
      <charset val="204"/>
    </font>
    <font>
      <b/>
      <sz val="10"/>
      <color rgb="FF44546A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/>
      <top style="thin">
        <color rgb="FF44546A"/>
      </top>
      <bottom/>
      <diagonal/>
    </border>
    <border>
      <left/>
      <right/>
      <top/>
      <bottom style="thin">
        <color rgb="FF44546A"/>
      </bottom>
      <diagonal/>
    </border>
  </borders>
  <cellStyleXfs count="11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5" applyFont="1" applyAlignment="1">
      <alignment horizontal="center" vertical="top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6" fontId="5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3" fontId="7" fillId="0" borderId="0" xfId="0" applyNumberFormat="1" applyFont="1"/>
    <xf numFmtId="0" fontId="11" fillId="0" borderId="0" xfId="0" applyFont="1" applyAlignment="1">
      <alignment horizontal="center"/>
    </xf>
    <xf numFmtId="0" fontId="5" fillId="0" borderId="0" xfId="5" applyFont="1" applyAlignment="1">
      <alignment vertical="top" wrapText="1"/>
    </xf>
    <xf numFmtId="0" fontId="11" fillId="0" borderId="0" xfId="0" applyFont="1"/>
    <xf numFmtId="0" fontId="5" fillId="0" borderId="0" xfId="0" applyFont="1" applyAlignment="1">
      <alignment horizontal="right" vertical="center" wrapText="1"/>
    </xf>
    <xf numFmtId="0" fontId="9" fillId="0" borderId="0" xfId="5" applyFont="1" applyAlignment="1">
      <alignment vertical="top" wrapText="1"/>
    </xf>
    <xf numFmtId="165" fontId="5" fillId="0" borderId="0" xfId="5" applyNumberFormat="1" applyFont="1" applyAlignment="1">
      <alignment horizontal="right" vertical="top"/>
    </xf>
    <xf numFmtId="165" fontId="9" fillId="0" borderId="0" xfId="5" applyNumberFormat="1" applyFont="1" applyAlignment="1">
      <alignment horizontal="right" vertical="top"/>
    </xf>
    <xf numFmtId="0" fontId="8" fillId="0" borderId="0" xfId="0" applyFont="1"/>
    <xf numFmtId="0" fontId="5" fillId="0" borderId="4" xfId="0" applyFont="1" applyBorder="1"/>
    <xf numFmtId="0" fontId="5" fillId="0" borderId="3" xfId="5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165" fontId="5" fillId="0" borderId="1" xfId="0" applyNumberFormat="1" applyFont="1" applyBorder="1" applyAlignment="1">
      <alignment horizontal="right"/>
    </xf>
    <xf numFmtId="3" fontId="8" fillId="0" borderId="0" xfId="0" applyNumberFormat="1" applyFont="1"/>
    <xf numFmtId="0" fontId="5" fillId="0" borderId="2" xfId="0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3" fontId="6" fillId="0" borderId="0" xfId="0" applyNumberFormat="1" applyFont="1"/>
  </cellXfs>
  <cellStyles count="11">
    <cellStyle name="Hyperlink" xfId="3" xr:uid="{00000000-0005-0000-0000-000000000000}"/>
    <cellStyle name="Hyperlink 2" xfId="7" xr:uid="{00000000-0005-0000-0000-000001000000}"/>
    <cellStyle name="Відсотковий 2" xfId="6" xr:uid="{00000000-0005-0000-0000-000002000000}"/>
    <cellStyle name="Відсотковий 3" xfId="2" xr:uid="{00000000-0005-0000-0000-000003000000}"/>
    <cellStyle name="Звичайний" xfId="0" builtinId="0"/>
    <cellStyle name="Звичайний 2" xfId="5" xr:uid="{00000000-0005-0000-0000-000005000000}"/>
    <cellStyle name="Звичайний 3" xfId="1" xr:uid="{00000000-0005-0000-0000-000006000000}"/>
    <cellStyle name="Обычный_25, 26, 27, 28, 30_Oper in, G&amp;A, S&amp;D, Oper ex, Fin ex_3m 2010" xfId="9" xr:uid="{00000000-0005-0000-0000-000007000000}"/>
    <cellStyle name="Фінансовий 2" xfId="4" xr:uid="{00000000-0005-0000-0000-000008000000}"/>
    <cellStyle name="Фінансовий 3" xfId="8" xr:uid="{00000000-0005-0000-0000-000009000000}"/>
    <cellStyle name="Фінансовий 4" xfId="10" xr:uid="{00000000-0005-0000-0000-00000A000000}"/>
  </cellStyles>
  <dxfs count="0"/>
  <tableStyles count="0" defaultTableStyle="TableStyleMedium2" defaultPivotStyle="PivotStyleLight16"/>
  <colors>
    <mruColors>
      <color rgb="FF44546A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zoomScaleNormal="100" workbookViewId="0">
      <selection sqref="A1:G1"/>
    </sheetView>
  </sheetViews>
  <sheetFormatPr defaultRowHeight="14.4" x14ac:dyDescent="0.3"/>
  <cols>
    <col min="1" max="1" width="36.88671875" style="2" bestFit="1" customWidth="1"/>
    <col min="2" max="4" width="13" style="2" customWidth="1"/>
    <col min="5" max="5" width="36.88671875" style="2" bestFit="1" customWidth="1"/>
    <col min="6" max="7" width="13" style="2" customWidth="1"/>
    <col min="8" max="16384" width="8.88671875" style="2"/>
  </cols>
  <sheetData>
    <row r="1" spans="1:7" x14ac:dyDescent="0.3">
      <c r="A1" s="1" t="s">
        <v>87</v>
      </c>
      <c r="B1" s="1"/>
      <c r="C1" s="1"/>
      <c r="D1" s="1"/>
      <c r="E1" s="1"/>
      <c r="F1" s="1"/>
      <c r="G1" s="1"/>
    </row>
    <row r="2" spans="1:7" x14ac:dyDescent="0.3">
      <c r="A2" s="3" t="s">
        <v>55</v>
      </c>
      <c r="B2" s="4">
        <v>45838</v>
      </c>
      <c r="C2" s="4">
        <v>45473</v>
      </c>
      <c r="D2" s="5"/>
      <c r="E2" s="3" t="s">
        <v>56</v>
      </c>
      <c r="F2" s="4">
        <v>45838</v>
      </c>
      <c r="G2" s="4">
        <v>45473</v>
      </c>
    </row>
    <row r="3" spans="1:7" x14ac:dyDescent="0.3">
      <c r="A3" s="6" t="s">
        <v>0</v>
      </c>
      <c r="B3" s="7"/>
      <c r="C3" s="7"/>
      <c r="D3" s="5"/>
      <c r="E3" s="6" t="s">
        <v>0</v>
      </c>
      <c r="F3" s="6"/>
      <c r="G3" s="6"/>
    </row>
    <row r="4" spans="1:7" x14ac:dyDescent="0.3">
      <c r="A4" s="8" t="s">
        <v>1</v>
      </c>
      <c r="B4" s="7"/>
      <c r="C4" s="7"/>
      <c r="D4" s="5"/>
      <c r="E4" s="8" t="s">
        <v>1</v>
      </c>
      <c r="F4" s="8"/>
      <c r="G4" s="8"/>
    </row>
    <row r="5" spans="1:7" ht="13.5" customHeight="1" x14ac:dyDescent="0.3">
      <c r="A5" s="9" t="s">
        <v>2</v>
      </c>
      <c r="B5" s="10">
        <v>11085519</v>
      </c>
      <c r="C5" s="11">
        <v>8224733</v>
      </c>
      <c r="D5" s="5"/>
      <c r="E5" s="9" t="s">
        <v>2</v>
      </c>
      <c r="F5" s="12">
        <v>227244</v>
      </c>
      <c r="G5" s="13">
        <v>189707</v>
      </c>
    </row>
    <row r="6" spans="1:7" ht="13.5" customHeight="1" x14ac:dyDescent="0.3">
      <c r="A6" s="9" t="s">
        <v>3</v>
      </c>
      <c r="B6" s="10">
        <v>5883489</v>
      </c>
      <c r="C6" s="11">
        <v>5148899</v>
      </c>
      <c r="D6" s="5"/>
      <c r="E6" s="9" t="s">
        <v>3</v>
      </c>
      <c r="F6" s="12">
        <v>120607</v>
      </c>
      <c r="G6" s="13">
        <v>118762</v>
      </c>
    </row>
    <row r="7" spans="1:7" ht="13.5" hidden="1" customHeight="1" x14ac:dyDescent="0.3">
      <c r="A7" s="9" t="s">
        <v>4</v>
      </c>
      <c r="B7" s="10">
        <v>0</v>
      </c>
      <c r="C7" s="11">
        <v>0</v>
      </c>
      <c r="D7" s="5"/>
      <c r="E7" s="9" t="s">
        <v>4</v>
      </c>
      <c r="F7" s="10">
        <v>0</v>
      </c>
      <c r="G7" s="11">
        <v>0</v>
      </c>
    </row>
    <row r="8" spans="1:7" ht="13.5" customHeight="1" x14ac:dyDescent="0.3">
      <c r="A8" s="9" t="s">
        <v>5</v>
      </c>
      <c r="B8" s="10">
        <v>24391</v>
      </c>
      <c r="C8" s="11">
        <v>37815</v>
      </c>
      <c r="D8" s="5"/>
      <c r="E8" s="9" t="s">
        <v>5</v>
      </c>
      <c r="F8" s="12">
        <v>500</v>
      </c>
      <c r="G8" s="13">
        <v>872</v>
      </c>
    </row>
    <row r="9" spans="1:7" ht="13.5" customHeight="1" x14ac:dyDescent="0.3">
      <c r="A9" s="9" t="s">
        <v>6</v>
      </c>
      <c r="B9" s="10">
        <v>2238692</v>
      </c>
      <c r="C9" s="11">
        <v>1795650</v>
      </c>
      <c r="D9" s="5"/>
      <c r="E9" s="9" t="s">
        <v>6</v>
      </c>
      <c r="F9" s="12">
        <v>45892</v>
      </c>
      <c r="G9" s="13">
        <v>41418</v>
      </c>
    </row>
    <row r="10" spans="1:7" ht="13.5" customHeight="1" x14ac:dyDescent="0.3">
      <c r="A10" s="9" t="s">
        <v>7</v>
      </c>
      <c r="B10" s="10">
        <v>14160</v>
      </c>
      <c r="C10" s="11">
        <v>10568</v>
      </c>
      <c r="D10" s="5"/>
      <c r="E10" s="9" t="s">
        <v>7</v>
      </c>
      <c r="F10" s="12">
        <v>290</v>
      </c>
      <c r="G10" s="13">
        <v>244</v>
      </c>
    </row>
    <row r="11" spans="1:7" ht="13.5" customHeight="1" x14ac:dyDescent="0.3">
      <c r="A11" s="9" t="s">
        <v>8</v>
      </c>
      <c r="B11" s="10">
        <v>36790</v>
      </c>
      <c r="C11" s="11">
        <v>50255</v>
      </c>
      <c r="D11" s="5"/>
      <c r="E11" s="9" t="s">
        <v>8</v>
      </c>
      <c r="F11" s="12">
        <v>754</v>
      </c>
      <c r="G11" s="13">
        <v>1159</v>
      </c>
    </row>
    <row r="12" spans="1:7" ht="13.5" customHeight="1" x14ac:dyDescent="0.3">
      <c r="A12" s="14" t="s">
        <v>9</v>
      </c>
      <c r="B12" s="10">
        <f>SUM(B5:B11)</f>
        <v>19283041</v>
      </c>
      <c r="C12" s="10">
        <f>SUM(C5:C11)</f>
        <v>15267920</v>
      </c>
      <c r="D12" s="5"/>
      <c r="E12" s="14" t="s">
        <v>9</v>
      </c>
      <c r="F12" s="10">
        <f>SUM(F5:F11)</f>
        <v>395287</v>
      </c>
      <c r="G12" s="10">
        <f>SUM(G5:G11)</f>
        <v>352162</v>
      </c>
    </row>
    <row r="13" spans="1:7" ht="13.5" customHeight="1" x14ac:dyDescent="0.3">
      <c r="A13" s="14"/>
      <c r="B13" s="15"/>
      <c r="C13" s="15"/>
      <c r="D13" s="5"/>
      <c r="E13" s="16"/>
      <c r="F13" s="16"/>
      <c r="G13" s="16"/>
    </row>
    <row r="14" spans="1:7" ht="13.5" customHeight="1" x14ac:dyDescent="0.3">
      <c r="A14" s="8" t="s">
        <v>10</v>
      </c>
      <c r="B14" s="7"/>
      <c r="C14" s="7"/>
      <c r="D14" s="5"/>
      <c r="E14" s="8" t="s">
        <v>10</v>
      </c>
      <c r="F14" s="8"/>
      <c r="G14" s="8"/>
    </row>
    <row r="15" spans="1:7" ht="13.5" customHeight="1" x14ac:dyDescent="0.3">
      <c r="A15" s="9" t="s">
        <v>11</v>
      </c>
      <c r="B15" s="10">
        <v>5482974</v>
      </c>
      <c r="C15" s="11">
        <v>4469226</v>
      </c>
      <c r="D15" s="5"/>
      <c r="E15" s="9" t="s">
        <v>11</v>
      </c>
      <c r="F15" s="10">
        <v>112398</v>
      </c>
      <c r="G15" s="11">
        <v>103088</v>
      </c>
    </row>
    <row r="16" spans="1:7" ht="13.5" customHeight="1" x14ac:dyDescent="0.3">
      <c r="A16" s="9" t="s">
        <v>6</v>
      </c>
      <c r="B16" s="10">
        <v>6322194</v>
      </c>
      <c r="C16" s="11">
        <v>5498288</v>
      </c>
      <c r="D16" s="5"/>
      <c r="E16" s="9" t="s">
        <v>6</v>
      </c>
      <c r="F16" s="10">
        <v>129600</v>
      </c>
      <c r="G16" s="11">
        <v>126821</v>
      </c>
    </row>
    <row r="17" spans="1:7" ht="13.5" customHeight="1" x14ac:dyDescent="0.3">
      <c r="A17" s="9" t="s">
        <v>12</v>
      </c>
      <c r="B17" s="10">
        <v>1146305</v>
      </c>
      <c r="C17" s="11">
        <v>1142331</v>
      </c>
      <c r="D17" s="5"/>
      <c r="E17" s="9" t="s">
        <v>12</v>
      </c>
      <c r="F17" s="10">
        <v>23498</v>
      </c>
      <c r="G17" s="11">
        <v>26348</v>
      </c>
    </row>
    <row r="18" spans="1:7" ht="16.2" customHeight="1" x14ac:dyDescent="0.3">
      <c r="A18" s="9" t="s">
        <v>13</v>
      </c>
      <c r="B18" s="10">
        <v>2718190</v>
      </c>
      <c r="C18" s="11">
        <v>2134550</v>
      </c>
      <c r="D18" s="5"/>
      <c r="E18" s="9" t="s">
        <v>13</v>
      </c>
      <c r="F18" s="10">
        <v>55720</v>
      </c>
      <c r="G18" s="11">
        <v>49234</v>
      </c>
    </row>
    <row r="19" spans="1:7" ht="13.5" customHeight="1" x14ac:dyDescent="0.3">
      <c r="A19" s="9" t="s">
        <v>14</v>
      </c>
      <c r="B19" s="10">
        <v>6464</v>
      </c>
      <c r="C19" s="11">
        <v>5768</v>
      </c>
      <c r="D19" s="5"/>
      <c r="E19" s="9" t="s">
        <v>14</v>
      </c>
      <c r="F19" s="10">
        <v>133</v>
      </c>
      <c r="G19" s="11">
        <v>133</v>
      </c>
    </row>
    <row r="20" spans="1:7" ht="13.5" hidden="1" customHeight="1" x14ac:dyDescent="0.3">
      <c r="A20" s="9" t="s">
        <v>15</v>
      </c>
      <c r="B20" s="10">
        <v>0</v>
      </c>
      <c r="C20" s="11">
        <v>0</v>
      </c>
      <c r="D20" s="5"/>
      <c r="E20" s="9" t="s">
        <v>15</v>
      </c>
      <c r="F20" s="10">
        <v>0</v>
      </c>
      <c r="G20" s="11">
        <v>0</v>
      </c>
    </row>
    <row r="21" spans="1:7" ht="13.5" customHeight="1" x14ac:dyDescent="0.3">
      <c r="A21" s="9" t="s">
        <v>16</v>
      </c>
      <c r="B21" s="10">
        <v>1496640</v>
      </c>
      <c r="C21" s="11">
        <v>3158087</v>
      </c>
      <c r="D21" s="5"/>
      <c r="E21" s="9" t="s">
        <v>16</v>
      </c>
      <c r="F21" s="10">
        <v>30680</v>
      </c>
      <c r="G21" s="11">
        <v>72843</v>
      </c>
    </row>
    <row r="22" spans="1:7" ht="13.5" customHeight="1" x14ac:dyDescent="0.3">
      <c r="A22" s="14" t="s">
        <v>17</v>
      </c>
      <c r="B22" s="10">
        <f>SUM(B15:B21)</f>
        <v>17172767</v>
      </c>
      <c r="C22" s="10">
        <f>SUM(C15:C21)</f>
        <v>16408250</v>
      </c>
      <c r="D22" s="5"/>
      <c r="E22" s="14" t="s">
        <v>17</v>
      </c>
      <c r="F22" s="10">
        <f>SUM(F15:F21)</f>
        <v>352029</v>
      </c>
      <c r="G22" s="10">
        <f>SUM(G15:G21)</f>
        <v>378467</v>
      </c>
    </row>
    <row r="23" spans="1:7" ht="13.5" customHeight="1" x14ac:dyDescent="0.3">
      <c r="A23" s="17" t="s">
        <v>18</v>
      </c>
      <c r="B23" s="10">
        <f>B22+B12</f>
        <v>36455808</v>
      </c>
      <c r="C23" s="10">
        <f>C22+C12</f>
        <v>31676170</v>
      </c>
      <c r="D23" s="5"/>
      <c r="E23" s="14" t="s">
        <v>18</v>
      </c>
      <c r="F23" s="10">
        <f>F22+F12</f>
        <v>747316</v>
      </c>
      <c r="G23" s="10">
        <f>G22+G12</f>
        <v>730629</v>
      </c>
    </row>
    <row r="24" spans="1:7" ht="13.5" customHeight="1" x14ac:dyDescent="0.3">
      <c r="A24" s="17"/>
      <c r="B24" s="18"/>
      <c r="C24" s="18"/>
      <c r="D24" s="19"/>
      <c r="E24" s="5"/>
      <c r="F24" s="5"/>
      <c r="G24" s="5"/>
    </row>
    <row r="25" spans="1:7" ht="13.5" customHeight="1" x14ac:dyDescent="0.3">
      <c r="A25" s="17"/>
      <c r="B25" s="18"/>
      <c r="C25" s="18"/>
      <c r="D25" s="19"/>
      <c r="E25" s="5"/>
      <c r="F25" s="5"/>
      <c r="G25" s="5"/>
    </row>
    <row r="26" spans="1:7" ht="13.5" customHeight="1" x14ac:dyDescent="0.3">
      <c r="A26" s="6" t="s">
        <v>19</v>
      </c>
      <c r="B26" s="4">
        <v>45838</v>
      </c>
      <c r="C26" s="4">
        <v>45473</v>
      </c>
      <c r="D26" s="5"/>
      <c r="E26" s="6" t="s">
        <v>19</v>
      </c>
      <c r="F26" s="4">
        <v>45838</v>
      </c>
      <c r="G26" s="4">
        <v>45473</v>
      </c>
    </row>
    <row r="27" spans="1:7" ht="13.5" customHeight="1" x14ac:dyDescent="0.3">
      <c r="A27" s="8" t="s">
        <v>20</v>
      </c>
      <c r="B27" s="7"/>
      <c r="C27" s="7"/>
      <c r="D27" s="5"/>
      <c r="E27" s="8" t="s">
        <v>20</v>
      </c>
      <c r="F27" s="8"/>
      <c r="G27" s="8"/>
    </row>
    <row r="28" spans="1:7" ht="13.5" customHeight="1" x14ac:dyDescent="0.3">
      <c r="A28" s="9" t="s">
        <v>21</v>
      </c>
      <c r="B28" s="10">
        <v>1663</v>
      </c>
      <c r="C28" s="11">
        <v>1663</v>
      </c>
      <c r="D28" s="5"/>
      <c r="E28" s="9" t="s">
        <v>21</v>
      </c>
      <c r="F28" s="10">
        <v>250</v>
      </c>
      <c r="G28" s="11">
        <v>250</v>
      </c>
    </row>
    <row r="29" spans="1:7" ht="13.5" customHeight="1" x14ac:dyDescent="0.3">
      <c r="A29" s="9" t="s">
        <v>22</v>
      </c>
      <c r="B29" s="10">
        <v>369798</v>
      </c>
      <c r="C29" s="11">
        <v>369798</v>
      </c>
      <c r="D29" s="5"/>
      <c r="E29" s="9" t="s">
        <v>22</v>
      </c>
      <c r="F29" s="10">
        <v>55638</v>
      </c>
      <c r="G29" s="11">
        <v>55638</v>
      </c>
    </row>
    <row r="30" spans="1:7" ht="13.5" customHeight="1" x14ac:dyDescent="0.3">
      <c r="A30" s="9" t="s">
        <v>23</v>
      </c>
      <c r="B30" s="10">
        <v>23027077</v>
      </c>
      <c r="C30" s="11">
        <v>19706841</v>
      </c>
      <c r="D30" s="5"/>
      <c r="E30" s="9" t="s">
        <v>23</v>
      </c>
      <c r="F30" s="10">
        <v>915168</v>
      </c>
      <c r="G30" s="11">
        <v>837597</v>
      </c>
    </row>
    <row r="31" spans="1:7" ht="13.5" customHeight="1" x14ac:dyDescent="0.3">
      <c r="A31" s="9" t="s">
        <v>24</v>
      </c>
      <c r="B31" s="10">
        <v>1712371</v>
      </c>
      <c r="C31" s="11">
        <v>2042435</v>
      </c>
      <c r="D31" s="5"/>
      <c r="E31" s="9" t="s">
        <v>24</v>
      </c>
      <c r="F31" s="10">
        <v>59125</v>
      </c>
      <c r="G31" s="11">
        <v>70523</v>
      </c>
    </row>
    <row r="32" spans="1:7" ht="13.5" customHeight="1" x14ac:dyDescent="0.3">
      <c r="A32" s="9" t="s">
        <v>25</v>
      </c>
      <c r="B32" s="10">
        <v>-63499</v>
      </c>
      <c r="C32" s="11">
        <v>-85161</v>
      </c>
      <c r="D32" s="5"/>
      <c r="E32" s="9" t="s">
        <v>25</v>
      </c>
      <c r="F32" s="10">
        <v>-4310</v>
      </c>
      <c r="G32" s="11">
        <v>-4310</v>
      </c>
    </row>
    <row r="33" spans="1:7" ht="13.5" customHeight="1" x14ac:dyDescent="0.3">
      <c r="A33" s="9" t="s">
        <v>26</v>
      </c>
      <c r="B33" s="10">
        <v>467036</v>
      </c>
      <c r="C33" s="11">
        <v>460347</v>
      </c>
      <c r="D33" s="5"/>
      <c r="E33" s="9" t="s">
        <v>26</v>
      </c>
      <c r="F33" s="10">
        <v>-502845</v>
      </c>
      <c r="G33" s="11">
        <v>-440816</v>
      </c>
    </row>
    <row r="34" spans="1:7" ht="13.5" customHeight="1" x14ac:dyDescent="0.3">
      <c r="A34" s="14" t="s">
        <v>27</v>
      </c>
      <c r="B34" s="10">
        <f>SUM(B28:B33)</f>
        <v>25514446</v>
      </c>
      <c r="C34" s="10">
        <f>SUM(C28:C33)</f>
        <v>22495923</v>
      </c>
      <c r="D34" s="5"/>
      <c r="E34" s="14" t="s">
        <v>27</v>
      </c>
      <c r="F34" s="10">
        <f t="shared" ref="F34:G34" si="0">SUM(F28:F33)</f>
        <v>523026</v>
      </c>
      <c r="G34" s="10">
        <f t="shared" si="0"/>
        <v>518882</v>
      </c>
    </row>
    <row r="35" spans="1:7" ht="13.5" customHeight="1" x14ac:dyDescent="0.3">
      <c r="A35" s="8" t="s">
        <v>28</v>
      </c>
      <c r="B35" s="10"/>
      <c r="C35" s="10"/>
      <c r="D35" s="5"/>
      <c r="E35" s="8" t="s">
        <v>28</v>
      </c>
      <c r="F35" s="10"/>
      <c r="G35" s="10"/>
    </row>
    <row r="36" spans="1:7" ht="13.5" customHeight="1" x14ac:dyDescent="0.3">
      <c r="A36" s="9" t="s">
        <v>29</v>
      </c>
      <c r="B36" s="10">
        <v>887128</v>
      </c>
      <c r="C36" s="11">
        <v>1260522</v>
      </c>
      <c r="D36" s="5"/>
      <c r="E36" s="9" t="s">
        <v>29</v>
      </c>
      <c r="F36" s="10">
        <v>18185</v>
      </c>
      <c r="G36" s="11">
        <v>29075</v>
      </c>
    </row>
    <row r="37" spans="1:7" ht="27.6" x14ac:dyDescent="0.3">
      <c r="A37" s="9" t="s">
        <v>30</v>
      </c>
      <c r="B37" s="10">
        <v>24026</v>
      </c>
      <c r="C37" s="11">
        <v>30953</v>
      </c>
      <c r="D37" s="5"/>
      <c r="E37" s="9" t="s">
        <v>30</v>
      </c>
      <c r="F37" s="10">
        <v>493</v>
      </c>
      <c r="G37" s="11">
        <v>714</v>
      </c>
    </row>
    <row r="38" spans="1:7" ht="13.5" customHeight="1" x14ac:dyDescent="0.3">
      <c r="A38" s="9" t="s">
        <v>31</v>
      </c>
      <c r="B38" s="10">
        <v>176875</v>
      </c>
      <c r="C38" s="11">
        <v>102058</v>
      </c>
      <c r="D38" s="5"/>
      <c r="E38" s="9" t="s">
        <v>31</v>
      </c>
      <c r="F38" s="10">
        <v>3626</v>
      </c>
      <c r="G38" s="11">
        <v>2354</v>
      </c>
    </row>
    <row r="39" spans="1:7" ht="13.5" customHeight="1" x14ac:dyDescent="0.3">
      <c r="A39" s="9" t="s">
        <v>32</v>
      </c>
      <c r="B39" s="10">
        <v>4776618</v>
      </c>
      <c r="C39" s="11">
        <v>4137265</v>
      </c>
      <c r="D39" s="5"/>
      <c r="E39" s="9" t="s">
        <v>32</v>
      </c>
      <c r="F39" s="10">
        <v>97917</v>
      </c>
      <c r="G39" s="11">
        <v>95428</v>
      </c>
    </row>
    <row r="40" spans="1:7" ht="13.5" customHeight="1" x14ac:dyDescent="0.3">
      <c r="A40" s="9" t="s">
        <v>33</v>
      </c>
      <c r="B40" s="10">
        <v>162531</v>
      </c>
      <c r="C40" s="11">
        <v>203083</v>
      </c>
      <c r="D40" s="5"/>
      <c r="E40" s="9" t="s">
        <v>33</v>
      </c>
      <c r="F40" s="10">
        <v>3332</v>
      </c>
      <c r="G40" s="11">
        <v>4684</v>
      </c>
    </row>
    <row r="41" spans="1:7" ht="13.5" customHeight="1" x14ac:dyDescent="0.3">
      <c r="A41" s="14" t="s">
        <v>34</v>
      </c>
      <c r="B41" s="10">
        <f>SUM(B36:B40)</f>
        <v>6027178</v>
      </c>
      <c r="C41" s="10">
        <f>SUM(C36:C40)</f>
        <v>5733881</v>
      </c>
      <c r="D41" s="5"/>
      <c r="E41" s="14" t="s">
        <v>34</v>
      </c>
      <c r="F41" s="10">
        <f t="shared" ref="F41:G41" si="1">SUM(F36:F40)</f>
        <v>123553</v>
      </c>
      <c r="G41" s="10">
        <f t="shared" si="1"/>
        <v>132255</v>
      </c>
    </row>
    <row r="42" spans="1:7" ht="13.5" customHeight="1" x14ac:dyDescent="0.3">
      <c r="A42" s="8" t="s">
        <v>35</v>
      </c>
      <c r="B42" s="7"/>
      <c r="C42" s="7"/>
      <c r="D42" s="5"/>
      <c r="E42" s="8" t="s">
        <v>35</v>
      </c>
      <c r="F42" s="10"/>
      <c r="G42" s="10"/>
    </row>
    <row r="43" spans="1:7" ht="13.5" customHeight="1" x14ac:dyDescent="0.3">
      <c r="A43" s="9" t="s">
        <v>29</v>
      </c>
      <c r="B43" s="10">
        <v>1522605</v>
      </c>
      <c r="C43" s="11">
        <v>1903</v>
      </c>
      <c r="D43" s="5"/>
      <c r="E43" s="9" t="s">
        <v>29</v>
      </c>
      <c r="F43" s="10">
        <v>31212</v>
      </c>
      <c r="G43" s="11">
        <v>44</v>
      </c>
    </row>
    <row r="44" spans="1:7" ht="27.6" x14ac:dyDescent="0.3">
      <c r="A44" s="9" t="s">
        <v>36</v>
      </c>
      <c r="B44" s="10">
        <v>448287</v>
      </c>
      <c r="C44" s="11">
        <v>702329</v>
      </c>
      <c r="D44" s="5"/>
      <c r="E44" s="9" t="s">
        <v>36</v>
      </c>
      <c r="F44" s="10">
        <v>9190</v>
      </c>
      <c r="G44" s="11">
        <v>16200</v>
      </c>
    </row>
    <row r="45" spans="1:7" ht="13.5" customHeight="1" x14ac:dyDescent="0.3">
      <c r="A45" s="9" t="s">
        <v>37</v>
      </c>
      <c r="B45" s="10">
        <v>448156</v>
      </c>
      <c r="C45" s="11">
        <v>347757</v>
      </c>
      <c r="D45" s="5"/>
      <c r="E45" s="9" t="s">
        <v>37</v>
      </c>
      <c r="F45" s="10">
        <v>9187</v>
      </c>
      <c r="G45" s="11">
        <v>8021</v>
      </c>
    </row>
    <row r="46" spans="1:7" ht="13.5" customHeight="1" x14ac:dyDescent="0.3">
      <c r="A46" s="9" t="s">
        <v>38</v>
      </c>
      <c r="B46" s="10">
        <v>1298721</v>
      </c>
      <c r="C46" s="11">
        <v>1211957</v>
      </c>
      <c r="D46" s="5"/>
      <c r="E46" s="9" t="s">
        <v>38</v>
      </c>
      <c r="F46" s="10">
        <v>26623</v>
      </c>
      <c r="G46" s="11">
        <v>27954</v>
      </c>
    </row>
    <row r="47" spans="1:7" ht="13.5" customHeight="1" x14ac:dyDescent="0.3">
      <c r="A47" s="9" t="s">
        <v>14</v>
      </c>
      <c r="B47" s="10">
        <v>25286</v>
      </c>
      <c r="C47" s="11">
        <v>74461</v>
      </c>
      <c r="D47" s="5"/>
      <c r="E47" s="9" t="s">
        <v>14</v>
      </c>
      <c r="F47" s="10">
        <v>518</v>
      </c>
      <c r="G47" s="11">
        <v>1717</v>
      </c>
    </row>
    <row r="48" spans="1:7" ht="13.5" customHeight="1" x14ac:dyDescent="0.3">
      <c r="A48" s="9" t="s">
        <v>39</v>
      </c>
      <c r="B48" s="10">
        <v>1171129</v>
      </c>
      <c r="C48" s="11">
        <v>1107959</v>
      </c>
      <c r="D48" s="5"/>
      <c r="E48" s="9" t="s">
        <v>39</v>
      </c>
      <c r="F48" s="10">
        <v>24007</v>
      </c>
      <c r="G48" s="11">
        <v>25556</v>
      </c>
    </row>
    <row r="49" spans="1:7" ht="13.5" customHeight="1" x14ac:dyDescent="0.3">
      <c r="A49" s="14" t="s">
        <v>40</v>
      </c>
      <c r="B49" s="10">
        <f>SUM(B43:B48)</f>
        <v>4914184</v>
      </c>
      <c r="C49" s="10">
        <f>SUM(C43:C48)</f>
        <v>3446366</v>
      </c>
      <c r="D49" s="5"/>
      <c r="E49" s="14" t="s">
        <v>40</v>
      </c>
      <c r="F49" s="10">
        <f>SUM(F43:F48)</f>
        <v>100737</v>
      </c>
      <c r="G49" s="10">
        <f>SUM(G43:G48)</f>
        <v>79492</v>
      </c>
    </row>
    <row r="50" spans="1:7" ht="13.5" customHeight="1" x14ac:dyDescent="0.3">
      <c r="A50" s="14" t="s">
        <v>41</v>
      </c>
      <c r="B50" s="10">
        <f>B34+B41+B49</f>
        <v>36455808</v>
      </c>
      <c r="C50" s="10">
        <f>C34+C41+C49</f>
        <v>31676170</v>
      </c>
      <c r="D50" s="5"/>
      <c r="E50" s="14" t="s">
        <v>41</v>
      </c>
      <c r="F50" s="10">
        <f>F34+F41+F49</f>
        <v>747316</v>
      </c>
      <c r="G50" s="10">
        <f>G34+G41+G49</f>
        <v>730629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sqref="A1:H1"/>
    </sheetView>
  </sheetViews>
  <sheetFormatPr defaultRowHeight="14.4" x14ac:dyDescent="0.3"/>
  <cols>
    <col min="1" max="1" width="37.33203125" style="2" customWidth="1"/>
    <col min="2" max="2" width="14.33203125" style="2" customWidth="1"/>
    <col min="3" max="3" width="11.88671875" style="2" customWidth="1"/>
    <col min="4" max="4" width="4.33203125" style="2" customWidth="1"/>
    <col min="5" max="5" width="40.6640625" style="2" customWidth="1"/>
    <col min="6" max="6" width="10.6640625" style="2" customWidth="1"/>
    <col min="7" max="7" width="10.5546875" style="2" customWidth="1"/>
    <col min="8" max="16384" width="8.88671875" style="2"/>
  </cols>
  <sheetData>
    <row r="1" spans="1:8" x14ac:dyDescent="0.3">
      <c r="A1" s="1" t="s">
        <v>87</v>
      </c>
      <c r="B1" s="1"/>
      <c r="C1" s="1"/>
      <c r="D1" s="1"/>
      <c r="E1" s="1"/>
      <c r="F1" s="1"/>
      <c r="G1" s="1"/>
      <c r="H1" s="1"/>
    </row>
    <row r="2" spans="1:8" x14ac:dyDescent="0.3">
      <c r="A2" s="5"/>
      <c r="B2" s="5"/>
      <c r="C2" s="5"/>
      <c r="D2" s="5"/>
      <c r="E2" s="5"/>
      <c r="F2" s="5"/>
      <c r="G2" s="5"/>
    </row>
    <row r="3" spans="1:8" x14ac:dyDescent="0.3">
      <c r="A3" s="3" t="s">
        <v>55</v>
      </c>
      <c r="B3" s="3" t="s">
        <v>96</v>
      </c>
      <c r="C3" s="3" t="s">
        <v>93</v>
      </c>
      <c r="D3" s="20"/>
      <c r="E3" s="3" t="s">
        <v>56</v>
      </c>
      <c r="F3" s="3" t="s">
        <v>96</v>
      </c>
      <c r="G3" s="3" t="s">
        <v>93</v>
      </c>
    </row>
    <row r="4" spans="1:8" ht="17.399999999999999" customHeight="1" x14ac:dyDescent="0.3">
      <c r="A4" s="21"/>
      <c r="B4" s="21"/>
      <c r="C4" s="21"/>
      <c r="D4" s="22"/>
      <c r="E4" s="23"/>
      <c r="F4" s="21"/>
      <c r="G4" s="21"/>
    </row>
    <row r="5" spans="1:8" x14ac:dyDescent="0.3">
      <c r="A5" s="24" t="s">
        <v>42</v>
      </c>
      <c r="B5" s="25">
        <v>10271558</v>
      </c>
      <c r="C5" s="26">
        <v>13522083</v>
      </c>
      <c r="D5" s="5"/>
      <c r="E5" s="24" t="s">
        <v>42</v>
      </c>
      <c r="F5" s="25">
        <v>226619</v>
      </c>
      <c r="G5" s="26">
        <v>320710</v>
      </c>
    </row>
    <row r="6" spans="1:8" x14ac:dyDescent="0.3">
      <c r="A6" s="24" t="s">
        <v>43</v>
      </c>
      <c r="B6" s="25">
        <v>-7844497</v>
      </c>
      <c r="C6" s="26">
        <v>-9503207</v>
      </c>
      <c r="D6" s="5"/>
      <c r="E6" s="24" t="s">
        <v>43</v>
      </c>
      <c r="F6" s="25">
        <v>-172955</v>
      </c>
      <c r="G6" s="26">
        <v>-225297</v>
      </c>
    </row>
    <row r="7" spans="1:8" x14ac:dyDescent="0.3">
      <c r="A7" s="24" t="s">
        <v>57</v>
      </c>
      <c r="B7" s="25">
        <v>1782758</v>
      </c>
      <c r="C7" s="26">
        <v>1337362</v>
      </c>
      <c r="D7" s="5"/>
      <c r="E7" s="24" t="s">
        <v>57</v>
      </c>
      <c r="F7" s="25">
        <v>38045</v>
      </c>
      <c r="G7" s="26">
        <v>31214</v>
      </c>
    </row>
    <row r="8" spans="1:8" x14ac:dyDescent="0.3">
      <c r="A8" s="14" t="s">
        <v>45</v>
      </c>
      <c r="B8" s="25">
        <f>SUM(B5:B7)</f>
        <v>4209819</v>
      </c>
      <c r="C8" s="25">
        <f>SUM(C5:C7)</f>
        <v>5356238</v>
      </c>
      <c r="D8" s="5"/>
      <c r="E8" s="14" t="s">
        <v>45</v>
      </c>
      <c r="F8" s="25">
        <f>SUM(F5:F7)</f>
        <v>91709</v>
      </c>
      <c r="G8" s="25">
        <f>SUM(G5:G7)</f>
        <v>126627</v>
      </c>
    </row>
    <row r="9" spans="1:8" x14ac:dyDescent="0.3">
      <c r="A9" s="24" t="s">
        <v>46</v>
      </c>
      <c r="B9" s="25">
        <v>22680</v>
      </c>
      <c r="C9" s="26">
        <v>18134</v>
      </c>
      <c r="D9" s="5"/>
      <c r="E9" s="24" t="s">
        <v>46</v>
      </c>
      <c r="F9" s="25">
        <v>497</v>
      </c>
      <c r="G9" s="26">
        <v>427</v>
      </c>
    </row>
    <row r="10" spans="1:8" x14ac:dyDescent="0.3">
      <c r="A10" s="24" t="s">
        <v>47</v>
      </c>
      <c r="B10" s="25">
        <v>-603070</v>
      </c>
      <c r="C10" s="26">
        <v>-423335</v>
      </c>
      <c r="D10" s="5"/>
      <c r="E10" s="24" t="s">
        <v>47</v>
      </c>
      <c r="F10" s="25">
        <v>-13243</v>
      </c>
      <c r="G10" s="26">
        <v>-10022</v>
      </c>
    </row>
    <row r="11" spans="1:8" x14ac:dyDescent="0.3">
      <c r="A11" s="24" t="s">
        <v>48</v>
      </c>
      <c r="B11" s="25">
        <v>-898424</v>
      </c>
      <c r="C11" s="26">
        <v>-2173925</v>
      </c>
      <c r="D11" s="5"/>
      <c r="E11" s="24" t="s">
        <v>48</v>
      </c>
      <c r="F11" s="25">
        <v>-19890</v>
      </c>
      <c r="G11" s="26">
        <v>-51706</v>
      </c>
    </row>
    <row r="12" spans="1:8" x14ac:dyDescent="0.3">
      <c r="A12" s="24" t="s">
        <v>49</v>
      </c>
      <c r="B12" s="25">
        <v>-161406</v>
      </c>
      <c r="C12" s="26">
        <v>-198312</v>
      </c>
      <c r="D12" s="5"/>
      <c r="E12" s="24" t="s">
        <v>49</v>
      </c>
      <c r="F12" s="25">
        <v>-3542</v>
      </c>
      <c r="G12" s="26">
        <v>-4686</v>
      </c>
    </row>
    <row r="13" spans="1:8" x14ac:dyDescent="0.3">
      <c r="A13" s="14" t="s">
        <v>50</v>
      </c>
      <c r="B13" s="25">
        <f>SUM(B8:B12)</f>
        <v>2569599</v>
      </c>
      <c r="C13" s="25">
        <f>SUM(C8:C12)</f>
        <v>2578800</v>
      </c>
      <c r="D13" s="5"/>
      <c r="E13" s="14" t="s">
        <v>50</v>
      </c>
      <c r="F13" s="25">
        <f>SUM(F8:F12)</f>
        <v>55531</v>
      </c>
      <c r="G13" s="25">
        <f>SUM(G8:G12)</f>
        <v>60640</v>
      </c>
    </row>
    <row r="14" spans="1:8" x14ac:dyDescent="0.3">
      <c r="A14" s="24" t="s">
        <v>51</v>
      </c>
      <c r="B14" s="25">
        <v>-548283</v>
      </c>
      <c r="C14" s="26">
        <v>-496579</v>
      </c>
      <c r="D14" s="5"/>
      <c r="E14" s="24" t="s">
        <v>51</v>
      </c>
      <c r="F14" s="25">
        <v>-12110</v>
      </c>
      <c r="G14" s="26">
        <v>-11777</v>
      </c>
    </row>
    <row r="15" spans="1:8" x14ac:dyDescent="0.3">
      <c r="A15" s="24" t="s">
        <v>52</v>
      </c>
      <c r="B15" s="25">
        <v>-79358</v>
      </c>
      <c r="C15" s="26">
        <v>-76180</v>
      </c>
      <c r="D15" s="5"/>
      <c r="E15" s="24" t="s">
        <v>52</v>
      </c>
      <c r="F15" s="25">
        <v>-1672</v>
      </c>
      <c r="G15" s="26">
        <v>-1797</v>
      </c>
    </row>
    <row r="16" spans="1:8" x14ac:dyDescent="0.3">
      <c r="A16" s="24" t="s">
        <v>97</v>
      </c>
      <c r="B16" s="25">
        <v>-4163</v>
      </c>
      <c r="C16" s="26">
        <v>30690</v>
      </c>
      <c r="D16" s="5"/>
      <c r="E16" s="24" t="s">
        <v>97</v>
      </c>
      <c r="F16" s="25">
        <v>-110</v>
      </c>
      <c r="G16" s="26">
        <v>730</v>
      </c>
    </row>
    <row r="17" spans="1:7" x14ac:dyDescent="0.3">
      <c r="A17" s="24" t="s">
        <v>53</v>
      </c>
      <c r="B17" s="25">
        <v>46409</v>
      </c>
      <c r="C17" s="26">
        <v>59860</v>
      </c>
      <c r="D17" s="5"/>
      <c r="E17" s="24" t="s">
        <v>53</v>
      </c>
      <c r="F17" s="25">
        <v>978</v>
      </c>
      <c r="G17" s="26">
        <v>1412</v>
      </c>
    </row>
    <row r="18" spans="1:7" x14ac:dyDescent="0.3">
      <c r="A18" s="24" t="s">
        <v>54</v>
      </c>
      <c r="B18" s="25">
        <v>1068</v>
      </c>
      <c r="C18" s="26">
        <v>2495</v>
      </c>
      <c r="D18" s="5"/>
      <c r="E18" s="24" t="s">
        <v>54</v>
      </c>
      <c r="F18" s="25">
        <v>24</v>
      </c>
      <c r="G18" s="26">
        <v>59</v>
      </c>
    </row>
    <row r="19" spans="1:7" x14ac:dyDescent="0.3">
      <c r="A19" s="14" t="s">
        <v>89</v>
      </c>
      <c r="B19" s="25">
        <f>SUM(B13:B18)</f>
        <v>1985272</v>
      </c>
      <c r="C19" s="25">
        <f>SUM(C13:C18)</f>
        <v>2099086</v>
      </c>
      <c r="D19" s="5"/>
      <c r="E19" s="14" t="s">
        <v>89</v>
      </c>
      <c r="F19" s="25">
        <f>SUM(F13:F18)</f>
        <v>42641</v>
      </c>
      <c r="G19" s="25">
        <f>SUM(G13:G18)</f>
        <v>49267</v>
      </c>
    </row>
    <row r="20" spans="1:7" x14ac:dyDescent="0.3">
      <c r="A20" s="24" t="s">
        <v>90</v>
      </c>
      <c r="B20" s="25">
        <v>-17009</v>
      </c>
      <c r="C20" s="26">
        <v>-90576</v>
      </c>
      <c r="D20" s="5"/>
      <c r="E20" s="24" t="s">
        <v>90</v>
      </c>
      <c r="F20" s="25">
        <v>-370</v>
      </c>
      <c r="G20" s="26">
        <v>-2156</v>
      </c>
    </row>
    <row r="21" spans="1:7" x14ac:dyDescent="0.3">
      <c r="A21" s="14" t="s">
        <v>88</v>
      </c>
      <c r="B21" s="25">
        <f>SUM(B19:B20)</f>
        <v>1968263</v>
      </c>
      <c r="C21" s="25">
        <f>SUM(C19:C20)</f>
        <v>2008510</v>
      </c>
      <c r="D21" s="5"/>
      <c r="E21" s="14" t="s">
        <v>88</v>
      </c>
      <c r="F21" s="25">
        <f>SUM(F19:F20)</f>
        <v>42271</v>
      </c>
      <c r="G21" s="25">
        <f>SUM(G19:G20)</f>
        <v>47111</v>
      </c>
    </row>
    <row r="22" spans="1:7" x14ac:dyDescent="0.3">
      <c r="A22" s="7"/>
      <c r="B22" s="27"/>
      <c r="C22" s="27"/>
      <c r="E22" s="7"/>
      <c r="F22" s="27"/>
      <c r="G22" s="27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zoomScaleNormal="100" workbookViewId="0">
      <selection sqref="A1:H1"/>
    </sheetView>
  </sheetViews>
  <sheetFormatPr defaultRowHeight="14.4" x14ac:dyDescent="0.3"/>
  <cols>
    <col min="1" max="1" width="63.88671875" style="2" customWidth="1"/>
    <col min="2" max="2" width="13.44140625" style="2" customWidth="1"/>
    <col min="3" max="3" width="13.33203125" style="2" customWidth="1"/>
    <col min="4" max="4" width="6.33203125" style="2" customWidth="1"/>
    <col min="5" max="5" width="64.5546875" style="2" customWidth="1"/>
    <col min="6" max="6" width="12.109375" style="2" customWidth="1"/>
    <col min="7" max="7" width="12.5546875" style="2" customWidth="1"/>
    <col min="8" max="16384" width="8.88671875" style="2"/>
  </cols>
  <sheetData>
    <row r="1" spans="1:8" x14ac:dyDescent="0.3">
      <c r="A1" s="1" t="s">
        <v>87</v>
      </c>
      <c r="B1" s="1"/>
      <c r="C1" s="1"/>
      <c r="D1" s="1"/>
      <c r="E1" s="1"/>
      <c r="F1" s="1"/>
      <c r="G1" s="1"/>
      <c r="H1" s="1"/>
    </row>
    <row r="2" spans="1:8" x14ac:dyDescent="0.3">
      <c r="A2" s="5"/>
      <c r="B2" s="5"/>
      <c r="C2" s="5"/>
      <c r="D2" s="5"/>
      <c r="E2" s="5"/>
      <c r="F2" s="5"/>
      <c r="G2" s="5"/>
    </row>
    <row r="3" spans="1:8" x14ac:dyDescent="0.3">
      <c r="A3" s="3" t="s">
        <v>55</v>
      </c>
      <c r="B3" s="28" t="s">
        <v>96</v>
      </c>
      <c r="C3" s="28" t="s">
        <v>93</v>
      </c>
      <c r="D3" s="5"/>
      <c r="E3" s="3" t="s">
        <v>56</v>
      </c>
      <c r="F3" s="28" t="s">
        <v>96</v>
      </c>
      <c r="G3" s="28" t="s">
        <v>93</v>
      </c>
    </row>
    <row r="4" spans="1:8" x14ac:dyDescent="0.3">
      <c r="A4" s="29"/>
      <c r="B4" s="30"/>
      <c r="C4" s="30"/>
      <c r="D4" s="5"/>
      <c r="E4" s="29"/>
      <c r="F4" s="30"/>
      <c r="G4" s="30"/>
    </row>
    <row r="5" spans="1:8" x14ac:dyDescent="0.3">
      <c r="A5" s="31" t="s">
        <v>58</v>
      </c>
      <c r="B5" s="32"/>
      <c r="C5" s="32"/>
      <c r="D5" s="5"/>
      <c r="E5" s="31" t="s">
        <v>58</v>
      </c>
      <c r="F5" s="23"/>
      <c r="G5" s="23"/>
    </row>
    <row r="6" spans="1:8" x14ac:dyDescent="0.3">
      <c r="A6" s="31" t="s">
        <v>89</v>
      </c>
      <c r="B6" s="32">
        <v>1985272</v>
      </c>
      <c r="C6" s="32">
        <v>2099086</v>
      </c>
      <c r="D6" s="5"/>
      <c r="E6" s="31" t="s">
        <v>89</v>
      </c>
      <c r="F6" s="32">
        <v>42641</v>
      </c>
      <c r="G6" s="32">
        <v>49267</v>
      </c>
    </row>
    <row r="7" spans="1:8" x14ac:dyDescent="0.3">
      <c r="A7" s="33" t="s">
        <v>59</v>
      </c>
      <c r="B7" s="32"/>
      <c r="C7" s="32"/>
      <c r="D7" s="5"/>
      <c r="E7" s="33" t="s">
        <v>59</v>
      </c>
      <c r="F7" s="32"/>
      <c r="G7" s="32"/>
    </row>
    <row r="8" spans="1:8" x14ac:dyDescent="0.3">
      <c r="A8" s="33" t="s">
        <v>60</v>
      </c>
      <c r="B8" s="32">
        <v>1152461</v>
      </c>
      <c r="C8" s="34">
        <v>1039972</v>
      </c>
      <c r="D8" s="5"/>
      <c r="E8" s="33" t="s">
        <v>60</v>
      </c>
      <c r="F8" s="32">
        <v>25345</v>
      </c>
      <c r="G8" s="34">
        <v>25193</v>
      </c>
    </row>
    <row r="9" spans="1:8" x14ac:dyDescent="0.3">
      <c r="A9" s="33" t="s">
        <v>83</v>
      </c>
      <c r="B9" s="32">
        <v>-1608</v>
      </c>
      <c r="C9" s="34">
        <v>-5709</v>
      </c>
      <c r="D9" s="5"/>
      <c r="E9" s="33" t="s">
        <v>83</v>
      </c>
      <c r="F9" s="32">
        <v>-35</v>
      </c>
      <c r="G9" s="34">
        <v>-135</v>
      </c>
    </row>
    <row r="10" spans="1:8" x14ac:dyDescent="0.3">
      <c r="A10" s="33" t="s">
        <v>81</v>
      </c>
      <c r="B10" s="32">
        <v>-20616</v>
      </c>
      <c r="C10" s="34">
        <v>14522</v>
      </c>
      <c r="D10" s="5"/>
      <c r="E10" s="33" t="s">
        <v>81</v>
      </c>
      <c r="F10" s="32">
        <v>-452</v>
      </c>
      <c r="G10" s="34">
        <v>343</v>
      </c>
    </row>
    <row r="11" spans="1:8" x14ac:dyDescent="0.3">
      <c r="A11" s="33" t="s">
        <v>61</v>
      </c>
      <c r="B11" s="32">
        <v>28140</v>
      </c>
      <c r="C11" s="34">
        <v>11646</v>
      </c>
      <c r="D11" s="5"/>
      <c r="E11" s="33" t="s">
        <v>61</v>
      </c>
      <c r="F11" s="32">
        <v>618</v>
      </c>
      <c r="G11" s="34">
        <v>275</v>
      </c>
    </row>
    <row r="12" spans="1:8" x14ac:dyDescent="0.3">
      <c r="A12" s="33" t="s">
        <v>62</v>
      </c>
      <c r="B12" s="32">
        <v>-45682</v>
      </c>
      <c r="C12" s="34">
        <v>-57954</v>
      </c>
      <c r="D12" s="5"/>
      <c r="E12" s="33" t="s">
        <v>62</v>
      </c>
      <c r="F12" s="32">
        <v>-963</v>
      </c>
      <c r="G12" s="34">
        <v>-1367</v>
      </c>
    </row>
    <row r="13" spans="1:8" x14ac:dyDescent="0.3">
      <c r="A13" s="33" t="s">
        <v>82</v>
      </c>
      <c r="B13" s="32">
        <v>-727</v>
      </c>
      <c r="C13" s="34">
        <v>-1906</v>
      </c>
      <c r="D13" s="5"/>
      <c r="E13" s="33" t="s">
        <v>82</v>
      </c>
      <c r="F13" s="32">
        <v>-15</v>
      </c>
      <c r="G13" s="34">
        <v>-45</v>
      </c>
    </row>
    <row r="14" spans="1:8" x14ac:dyDescent="0.3">
      <c r="A14" s="33" t="s">
        <v>63</v>
      </c>
      <c r="B14" s="32">
        <v>48679</v>
      </c>
      <c r="C14" s="34">
        <v>61035</v>
      </c>
      <c r="D14" s="5"/>
      <c r="E14" s="33" t="s">
        <v>63</v>
      </c>
      <c r="F14" s="32">
        <v>1026</v>
      </c>
      <c r="G14" s="34">
        <v>1440</v>
      </c>
    </row>
    <row r="15" spans="1:8" x14ac:dyDescent="0.3">
      <c r="A15" s="33" t="s">
        <v>52</v>
      </c>
      <c r="B15" s="32">
        <v>33075</v>
      </c>
      <c r="C15" s="34">
        <v>8425</v>
      </c>
      <c r="D15" s="5"/>
      <c r="E15" s="33" t="s">
        <v>52</v>
      </c>
      <c r="F15" s="32">
        <v>697</v>
      </c>
      <c r="G15" s="34">
        <v>198</v>
      </c>
    </row>
    <row r="16" spans="1:8" x14ac:dyDescent="0.3">
      <c r="A16" s="33" t="s">
        <v>51</v>
      </c>
      <c r="B16" s="32">
        <v>548283</v>
      </c>
      <c r="C16" s="34">
        <v>496579</v>
      </c>
      <c r="D16" s="5"/>
      <c r="E16" s="33" t="s">
        <v>51</v>
      </c>
      <c r="F16" s="32">
        <v>12110</v>
      </c>
      <c r="G16" s="34">
        <v>11777</v>
      </c>
    </row>
    <row r="17" spans="1:7" x14ac:dyDescent="0.3">
      <c r="A17" s="33" t="s">
        <v>44</v>
      </c>
      <c r="B17" s="32">
        <v>-1782758</v>
      </c>
      <c r="C17" s="34">
        <v>-1337362</v>
      </c>
      <c r="D17" s="5"/>
      <c r="E17" s="33" t="s">
        <v>44</v>
      </c>
      <c r="F17" s="32">
        <v>-38045</v>
      </c>
      <c r="G17" s="34">
        <v>-31214</v>
      </c>
    </row>
    <row r="18" spans="1:7" x14ac:dyDescent="0.3">
      <c r="A18" s="33" t="s">
        <v>86</v>
      </c>
      <c r="B18" s="32">
        <v>1057749</v>
      </c>
      <c r="C18" s="34">
        <v>1503242</v>
      </c>
      <c r="D18" s="5"/>
      <c r="E18" s="33" t="s">
        <v>86</v>
      </c>
      <c r="F18" s="32">
        <v>23321</v>
      </c>
      <c r="G18" s="34">
        <v>35638</v>
      </c>
    </row>
    <row r="19" spans="1:7" ht="27.6" x14ac:dyDescent="0.3">
      <c r="A19" s="33" t="s">
        <v>91</v>
      </c>
      <c r="B19" s="32">
        <v>-2396</v>
      </c>
      <c r="C19" s="34">
        <v>6720</v>
      </c>
      <c r="D19" s="5"/>
      <c r="E19" s="33" t="s">
        <v>91</v>
      </c>
      <c r="F19" s="32">
        <v>-51</v>
      </c>
      <c r="G19" s="34">
        <v>159</v>
      </c>
    </row>
    <row r="20" spans="1:7" x14ac:dyDescent="0.3">
      <c r="A20" s="33" t="s">
        <v>102</v>
      </c>
      <c r="B20" s="32">
        <v>4163</v>
      </c>
      <c r="C20" s="34">
        <v>-30690</v>
      </c>
      <c r="D20" s="5"/>
      <c r="E20" s="33" t="s">
        <v>102</v>
      </c>
      <c r="F20" s="32">
        <v>110</v>
      </c>
      <c r="G20" s="34">
        <v>-730</v>
      </c>
    </row>
    <row r="21" spans="1:7" x14ac:dyDescent="0.3">
      <c r="A21" s="35" t="s">
        <v>64</v>
      </c>
      <c r="B21" s="32"/>
      <c r="C21" s="34"/>
      <c r="D21" s="5"/>
      <c r="E21" s="35" t="s">
        <v>64</v>
      </c>
      <c r="F21" s="32"/>
      <c r="G21" s="34"/>
    </row>
    <row r="22" spans="1:7" x14ac:dyDescent="0.3">
      <c r="A22" s="33" t="s">
        <v>98</v>
      </c>
      <c r="B22" s="32">
        <v>3171374</v>
      </c>
      <c r="C22" s="34">
        <v>4854716</v>
      </c>
      <c r="D22" s="5"/>
      <c r="E22" s="33" t="s">
        <v>98</v>
      </c>
      <c r="F22" s="32">
        <v>69744</v>
      </c>
      <c r="G22" s="34">
        <v>117604</v>
      </c>
    </row>
    <row r="23" spans="1:7" x14ac:dyDescent="0.3">
      <c r="A23" s="33" t="s">
        <v>99</v>
      </c>
      <c r="B23" s="32">
        <v>-511694</v>
      </c>
      <c r="C23" s="34">
        <v>611927</v>
      </c>
      <c r="D23" s="5"/>
      <c r="E23" s="33" t="s">
        <v>99</v>
      </c>
      <c r="F23" s="32">
        <v>-11253</v>
      </c>
      <c r="G23" s="34">
        <v>14824</v>
      </c>
    </row>
    <row r="24" spans="1:7" x14ac:dyDescent="0.3">
      <c r="A24" s="33" t="s">
        <v>92</v>
      </c>
      <c r="B24" s="32">
        <v>-3868955</v>
      </c>
      <c r="C24" s="34">
        <v>-3772494</v>
      </c>
      <c r="D24" s="5"/>
      <c r="E24" s="33" t="s">
        <v>92</v>
      </c>
      <c r="F24" s="32">
        <v>-85085</v>
      </c>
      <c r="G24" s="34">
        <v>-91388</v>
      </c>
    </row>
    <row r="25" spans="1:7" x14ac:dyDescent="0.3">
      <c r="A25" s="33" t="s">
        <v>94</v>
      </c>
      <c r="B25" s="32">
        <v>-636148</v>
      </c>
      <c r="C25" s="34">
        <v>-461932</v>
      </c>
      <c r="D25" s="5"/>
      <c r="E25" s="33" t="s">
        <v>94</v>
      </c>
      <c r="F25" s="32">
        <v>-13990</v>
      </c>
      <c r="G25" s="34">
        <v>-11190</v>
      </c>
    </row>
    <row r="26" spans="1:7" x14ac:dyDescent="0.3">
      <c r="A26" s="33" t="s">
        <v>65</v>
      </c>
      <c r="B26" s="32">
        <v>-95178</v>
      </c>
      <c r="C26" s="34">
        <v>-186075</v>
      </c>
      <c r="D26" s="5"/>
      <c r="E26" s="33" t="s">
        <v>65</v>
      </c>
      <c r="F26" s="32">
        <v>-2093</v>
      </c>
      <c r="G26" s="34">
        <v>-4508</v>
      </c>
    </row>
    <row r="27" spans="1:7" x14ac:dyDescent="0.3">
      <c r="A27" s="36" t="s">
        <v>95</v>
      </c>
      <c r="B27" s="37">
        <f>SUM(B6:B26)</f>
        <v>1063434</v>
      </c>
      <c r="C27" s="37">
        <f>SUM(C6:C26)</f>
        <v>4853748</v>
      </c>
      <c r="D27" s="5"/>
      <c r="E27" s="36" t="s">
        <v>95</v>
      </c>
      <c r="F27" s="37">
        <f>SUM(F6:F26)</f>
        <v>23630</v>
      </c>
      <c r="G27" s="37">
        <f>SUM(G6:G26)</f>
        <v>116141</v>
      </c>
    </row>
    <row r="28" spans="1:7" x14ac:dyDescent="0.3">
      <c r="A28" s="16" t="s">
        <v>66</v>
      </c>
      <c r="B28" s="38"/>
      <c r="C28" s="38"/>
      <c r="D28" s="5"/>
      <c r="E28" s="16" t="s">
        <v>66</v>
      </c>
      <c r="F28" s="27"/>
      <c r="G28" s="27"/>
    </row>
    <row r="29" spans="1:7" ht="27.6" x14ac:dyDescent="0.3">
      <c r="A29" s="33" t="s">
        <v>67</v>
      </c>
      <c r="B29" s="32">
        <v>-2146710</v>
      </c>
      <c r="C29" s="34">
        <v>-833430</v>
      </c>
      <c r="D29" s="5"/>
      <c r="E29" s="33" t="s">
        <v>67</v>
      </c>
      <c r="F29" s="32">
        <v>-47210</v>
      </c>
      <c r="G29" s="34">
        <v>-20190</v>
      </c>
    </row>
    <row r="30" spans="1:7" x14ac:dyDescent="0.3">
      <c r="A30" s="33" t="s">
        <v>68</v>
      </c>
      <c r="B30" s="32">
        <v>11016</v>
      </c>
      <c r="C30" s="34">
        <v>1524</v>
      </c>
      <c r="D30" s="5"/>
      <c r="E30" s="33" t="s">
        <v>68</v>
      </c>
      <c r="F30" s="32">
        <v>242</v>
      </c>
      <c r="G30" s="34">
        <v>37</v>
      </c>
    </row>
    <row r="31" spans="1:7" x14ac:dyDescent="0.3">
      <c r="A31" s="33" t="s">
        <v>69</v>
      </c>
      <c r="B31" s="32">
        <v>45682</v>
      </c>
      <c r="C31" s="34">
        <v>57954</v>
      </c>
      <c r="D31" s="5"/>
      <c r="E31" s="33" t="s">
        <v>69</v>
      </c>
      <c r="F31" s="32">
        <v>963</v>
      </c>
      <c r="G31" s="34">
        <v>1367</v>
      </c>
    </row>
    <row r="32" spans="1:7" hidden="1" x14ac:dyDescent="0.3">
      <c r="A32" s="33" t="s">
        <v>70</v>
      </c>
      <c r="B32" s="32">
        <v>0</v>
      </c>
      <c r="C32" s="34">
        <v>0</v>
      </c>
      <c r="D32" s="5"/>
      <c r="E32" s="33" t="s">
        <v>70</v>
      </c>
      <c r="F32" s="32">
        <v>0</v>
      </c>
      <c r="G32" s="34">
        <v>0</v>
      </c>
    </row>
    <row r="33" spans="1:7" x14ac:dyDescent="0.3">
      <c r="A33" s="33" t="s">
        <v>71</v>
      </c>
      <c r="B33" s="32">
        <v>1100</v>
      </c>
      <c r="C33" s="34">
        <v>1100</v>
      </c>
      <c r="D33" s="5"/>
      <c r="E33" s="33" t="s">
        <v>71</v>
      </c>
      <c r="F33" s="32">
        <v>24</v>
      </c>
      <c r="G33" s="34">
        <v>27</v>
      </c>
    </row>
    <row r="34" spans="1:7" x14ac:dyDescent="0.3">
      <c r="A34" s="36" t="s">
        <v>72</v>
      </c>
      <c r="B34" s="37">
        <f>SUM(B29:B33)</f>
        <v>-2088912</v>
      </c>
      <c r="C34" s="37">
        <f>SUM(C29:C33)</f>
        <v>-772852</v>
      </c>
      <c r="D34" s="5"/>
      <c r="E34" s="36" t="s">
        <v>72</v>
      </c>
      <c r="F34" s="37">
        <f>SUM(F29:F33)</f>
        <v>-45981</v>
      </c>
      <c r="G34" s="37">
        <f>SUM(G29:G33)</f>
        <v>-18759</v>
      </c>
    </row>
    <row r="35" spans="1:7" x14ac:dyDescent="0.3">
      <c r="A35" s="16" t="s">
        <v>73</v>
      </c>
      <c r="B35" s="32"/>
      <c r="C35" s="32"/>
      <c r="D35" s="5"/>
      <c r="E35" s="16" t="s">
        <v>73</v>
      </c>
      <c r="F35" s="32"/>
      <c r="G35" s="32"/>
    </row>
    <row r="36" spans="1:7" x14ac:dyDescent="0.3">
      <c r="A36" s="33" t="s">
        <v>74</v>
      </c>
      <c r="B36" s="32">
        <v>2140115</v>
      </c>
      <c r="C36" s="34">
        <v>116836</v>
      </c>
      <c r="D36" s="5"/>
      <c r="E36" s="33" t="s">
        <v>74</v>
      </c>
      <c r="F36" s="32">
        <v>47065</v>
      </c>
      <c r="G36" s="34">
        <v>2830</v>
      </c>
    </row>
    <row r="37" spans="1:7" x14ac:dyDescent="0.3">
      <c r="A37" s="33" t="s">
        <v>80</v>
      </c>
      <c r="B37" s="32">
        <v>-499208</v>
      </c>
      <c r="C37" s="34">
        <v>-465169</v>
      </c>
      <c r="D37" s="5"/>
      <c r="E37" s="33" t="s">
        <v>80</v>
      </c>
      <c r="F37" s="32">
        <v>-10978</v>
      </c>
      <c r="G37" s="34">
        <v>-11269</v>
      </c>
    </row>
    <row r="38" spans="1:7" hidden="1" x14ac:dyDescent="0.3">
      <c r="A38" s="33" t="s">
        <v>84</v>
      </c>
      <c r="B38" s="32">
        <v>0</v>
      </c>
      <c r="C38" s="34">
        <v>0</v>
      </c>
      <c r="D38" s="5"/>
      <c r="E38" s="33" t="s">
        <v>84</v>
      </c>
      <c r="F38" s="32">
        <v>0</v>
      </c>
      <c r="G38" s="34">
        <v>0</v>
      </c>
    </row>
    <row r="39" spans="1:7" x14ac:dyDescent="0.3">
      <c r="A39" s="33" t="s">
        <v>75</v>
      </c>
      <c r="B39" s="32">
        <v>-643843</v>
      </c>
      <c r="C39" s="34">
        <v>-552746</v>
      </c>
      <c r="D39" s="5"/>
      <c r="E39" s="33" t="s">
        <v>75</v>
      </c>
      <c r="F39" s="32">
        <v>-14159</v>
      </c>
      <c r="G39" s="34">
        <v>-13641</v>
      </c>
    </row>
    <row r="40" spans="1:7" x14ac:dyDescent="0.3">
      <c r="A40" s="33" t="s">
        <v>76</v>
      </c>
      <c r="B40" s="32">
        <v>-549156</v>
      </c>
      <c r="C40" s="34">
        <v>-491174</v>
      </c>
      <c r="D40" s="5"/>
      <c r="E40" s="33" t="s">
        <v>76</v>
      </c>
      <c r="F40" s="32">
        <v>-12077</v>
      </c>
      <c r="G40" s="34">
        <v>-11648</v>
      </c>
    </row>
    <row r="41" spans="1:7" x14ac:dyDescent="0.3">
      <c r="A41" s="33" t="s">
        <v>77</v>
      </c>
      <c r="B41" s="32">
        <v>-53595</v>
      </c>
      <c r="C41" s="34">
        <v>-71098</v>
      </c>
      <c r="D41" s="5"/>
      <c r="E41" s="33" t="s">
        <v>77</v>
      </c>
      <c r="F41" s="32">
        <v>-1179</v>
      </c>
      <c r="G41" s="34">
        <v>-1722</v>
      </c>
    </row>
    <row r="42" spans="1:7" x14ac:dyDescent="0.3">
      <c r="A42" s="36" t="s">
        <v>100</v>
      </c>
      <c r="B42" s="37">
        <f>SUM(B36:B41)</f>
        <v>394313</v>
      </c>
      <c r="C42" s="37">
        <f>SUM(C36:C41)</f>
        <v>-1463351</v>
      </c>
      <c r="D42" s="5"/>
      <c r="E42" s="36" t="s">
        <v>100</v>
      </c>
      <c r="F42" s="37">
        <f>SUM(F36:F41)</f>
        <v>8672</v>
      </c>
      <c r="G42" s="37">
        <f>SUM(G36:G41)</f>
        <v>-35450</v>
      </c>
    </row>
    <row r="43" spans="1:7" x14ac:dyDescent="0.3">
      <c r="A43" s="33" t="s">
        <v>101</v>
      </c>
      <c r="B43" s="32">
        <v>-631165</v>
      </c>
      <c r="C43" s="34">
        <v>2617545</v>
      </c>
      <c r="D43" s="5"/>
      <c r="E43" s="33" t="s">
        <v>101</v>
      </c>
      <c r="F43" s="32">
        <v>-13679</v>
      </c>
      <c r="G43" s="34">
        <v>61932</v>
      </c>
    </row>
    <row r="44" spans="1:7" x14ac:dyDescent="0.3">
      <c r="A44" s="33" t="s">
        <v>78</v>
      </c>
      <c r="B44" s="32">
        <v>2124548</v>
      </c>
      <c r="C44" s="34">
        <v>559899</v>
      </c>
      <c r="D44" s="5"/>
      <c r="E44" s="33" t="s">
        <v>78</v>
      </c>
      <c r="F44" s="32">
        <v>48366</v>
      </c>
      <c r="G44" s="34">
        <v>13265</v>
      </c>
    </row>
    <row r="45" spans="1:7" x14ac:dyDescent="0.3">
      <c r="A45" s="33" t="s">
        <v>79</v>
      </c>
      <c r="B45" s="32">
        <v>3257</v>
      </c>
      <c r="C45" s="34">
        <v>-19357</v>
      </c>
      <c r="D45" s="5"/>
      <c r="E45" s="33" t="s">
        <v>79</v>
      </c>
      <c r="F45" s="32">
        <v>-4007</v>
      </c>
      <c r="G45" s="34">
        <v>-2354</v>
      </c>
    </row>
    <row r="46" spans="1:7" ht="15" thickBot="1" x14ac:dyDescent="0.35">
      <c r="A46" s="39" t="s">
        <v>85</v>
      </c>
      <c r="B46" s="40">
        <f>SUM(B43:B45)</f>
        <v>1496640</v>
      </c>
      <c r="C46" s="40">
        <f>SUM(C43:C45)</f>
        <v>3158087</v>
      </c>
      <c r="D46" s="5"/>
      <c r="E46" s="39" t="s">
        <v>85</v>
      </c>
      <c r="F46" s="40">
        <f>SUM(F43:F45)</f>
        <v>30680</v>
      </c>
      <c r="G46" s="40">
        <f>SUM(G43:G45)</f>
        <v>72843</v>
      </c>
    </row>
    <row r="47" spans="1:7" ht="15" thickTop="1" x14ac:dyDescent="0.3">
      <c r="B47" s="41"/>
      <c r="C47" s="41"/>
    </row>
    <row r="48" spans="1:7" x14ac:dyDescent="0.3">
      <c r="B48" s="41"/>
      <c r="C48" s="41"/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96cb9a-3109-4b05-9f29-5a8a64b58678" xsi:nil="true"/>
    <lcf76f155ced4ddcb4097134ff3c332f xmlns="34738d79-d1ca-4d99-9739-88085d48fd9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EC419587BC2A044BA295FFA770FA018" ma:contentTypeVersion="18" ma:contentTypeDescription="Створення нового документа." ma:contentTypeScope="" ma:versionID="f3d7dc9a6887784548cf35a060850e25">
  <xsd:schema xmlns:xsd="http://www.w3.org/2001/XMLSchema" xmlns:xs="http://www.w3.org/2001/XMLSchema" xmlns:p="http://schemas.microsoft.com/office/2006/metadata/properties" xmlns:ns2="34738d79-d1ca-4d99-9739-88085d48fd98" xmlns:ns3="7996cb9a-3109-4b05-9f29-5a8a64b58678" targetNamespace="http://schemas.microsoft.com/office/2006/metadata/properties" ma:root="true" ma:fieldsID="1742686d751f63edfc098b34d52dfd04" ns2:_="" ns3:_="">
    <xsd:import namespace="34738d79-d1ca-4d99-9739-88085d48fd98"/>
    <xsd:import namespace="7996cb9a-3109-4b05-9f29-5a8a64b58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38d79-d1ca-4d99-9739-88085d48fd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5e14692a-1c11-4c78-9b85-d1587a9cb3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6cb9a-3109-4b05-9f29-5a8a64b58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68cfd-af25-4027-8bef-2906dbed48b6}" ma:internalName="TaxCatchAll" ma:showField="CatchAllData" ma:web="7996cb9a-3109-4b05-9f29-5a8a64b58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216761-6C78-4B6C-92A6-ECD3133E82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C388C-0574-4DF0-ABBC-F72B7AC69CF9}">
  <ds:schemaRefs>
    <ds:schemaRef ds:uri="http://schemas.microsoft.com/office/2006/metadata/properties"/>
    <ds:schemaRef ds:uri="http://schemas.microsoft.com/office/infopath/2007/PartnerControls"/>
    <ds:schemaRef ds:uri="7996cb9a-3109-4b05-9f29-5a8a64b58678"/>
    <ds:schemaRef ds:uri="34738d79-d1ca-4d99-9739-88085d48fd98"/>
  </ds:schemaRefs>
</ds:datastoreItem>
</file>

<file path=customXml/itemProps3.xml><?xml version="1.0" encoding="utf-8"?>
<ds:datastoreItem xmlns:ds="http://schemas.openxmlformats.org/officeDocument/2006/customXml" ds:itemID="{157089DD-1D3E-41BC-BB91-B7AB415F8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38d79-d1ca-4d99-9739-88085d48fd98"/>
    <ds:schemaRef ds:uri="7996cb9a-3109-4b05-9f29-5a8a64b586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Statement of financial position</vt:lpstr>
      <vt:lpstr>Consolidated income statement</vt:lpstr>
      <vt:lpstr>Cash flow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Павло Андрійович</dc:creator>
  <cp:lastModifiedBy>Yevheniia Deryvedmid</cp:lastModifiedBy>
  <dcterms:created xsi:type="dcterms:W3CDTF">2020-04-10T09:44:11Z</dcterms:created>
  <dcterms:modified xsi:type="dcterms:W3CDTF">2025-08-26T13:37:10Z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0x010100DEC419587BC2A044BA295FFA770FA018</vt:lpwstr>
  </property>
  <property fmtid="{D5CDD505-2E9C-101B-9397-08002B2CF9AE}" pid="3" name="MediaServiceImageTags">
    <vt:lpwstr/>
  </property>
</Properties>
</file>