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artakyiv.sharepoint.com/sites/IR/Shared Documents/General/REPORTS/2024/2024/Publication/"/>
    </mc:Choice>
  </mc:AlternateContent>
  <xr:revisionPtr revIDLastSave="1186" documentId="8_{F329D43C-6A46-4B3E-B0C6-5BB91787BB6C}" xr6:coauthVersionLast="47" xr6:coauthVersionMax="47" xr10:uidLastSave="{DDB35D38-D918-4202-AEF8-A08DA2837509}"/>
  <bookViews>
    <workbookView xWindow="-108" yWindow="-108" windowWidth="23256" windowHeight="12576" xr2:uid="{00000000-000D-0000-FFFF-FFFF00000000}"/>
  </bookViews>
  <sheets>
    <sheet name="Statement of financial position" sheetId="1" r:id="rId1"/>
    <sheet name="Consolidated income statement" sheetId="2" r:id="rId2"/>
    <sheet name="Cash flow statemen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3" l="1"/>
  <c r="G45" i="3"/>
  <c r="G36" i="3"/>
  <c r="G28" i="3"/>
  <c r="C49" i="3"/>
  <c r="C45" i="3"/>
  <c r="C36" i="3"/>
  <c r="C28" i="3"/>
  <c r="G7" i="2"/>
  <c r="G13" i="2" s="1"/>
  <c r="G19" i="2" s="1"/>
  <c r="G21" i="2" s="1"/>
  <c r="C7" i="2"/>
  <c r="C13" i="2" s="1"/>
  <c r="C19" i="2" s="1"/>
  <c r="C21" i="2" s="1"/>
  <c r="G53" i="1"/>
  <c r="G43" i="1"/>
  <c r="G35" i="1"/>
  <c r="G54" i="1" s="1"/>
  <c r="G23" i="1"/>
  <c r="G24" i="1" s="1"/>
  <c r="G12" i="1"/>
  <c r="C54" i="1"/>
  <c r="C53" i="1"/>
  <c r="C43" i="1"/>
  <c r="C35" i="1"/>
  <c r="C24" i="1"/>
  <c r="C23" i="1"/>
  <c r="C12" i="1"/>
  <c r="F45" i="3" l="1"/>
  <c r="B28" i="3"/>
  <c r="F53" i="1" l="1"/>
  <c r="F43" i="1"/>
  <c r="F35" i="1"/>
  <c r="F23" i="1"/>
  <c r="F12" i="1"/>
  <c r="B53" i="1"/>
  <c r="B43" i="1"/>
  <c r="B35" i="1"/>
  <c r="B23" i="1"/>
  <c r="B12" i="1"/>
  <c r="F7" i="2"/>
  <c r="F13" i="2" s="1"/>
  <c r="F19" i="2" s="1"/>
  <c r="F21" i="2" s="1"/>
  <c r="B7" i="2"/>
  <c r="B13" i="2" s="1"/>
  <c r="B19" i="2" s="1"/>
  <c r="B21" i="2" s="1"/>
  <c r="F49" i="3"/>
  <c r="F36" i="3"/>
  <c r="F28" i="3"/>
  <c r="B49" i="3"/>
  <c r="B45" i="3"/>
  <c r="B36" i="3"/>
  <c r="F24" i="1" l="1"/>
  <c r="B24" i="1"/>
  <c r="B54" i="1"/>
  <c r="F54" i="1"/>
</calcChain>
</file>

<file path=xl/sharedStrings.xml><?xml version="1.0" encoding="utf-8"?>
<sst xmlns="http://schemas.openxmlformats.org/spreadsheetml/2006/main" count="241" uniqueCount="110">
  <si>
    <t>in ths EUR</t>
  </si>
  <si>
    <t>ASSETS</t>
  </si>
  <si>
    <t>Non-current assets</t>
  </si>
  <si>
    <t>Property, plant and equipment</t>
  </si>
  <si>
    <t>Right-of-use assets</t>
  </si>
  <si>
    <t>Investment property</t>
  </si>
  <si>
    <t>Intangible assets</t>
  </si>
  <si>
    <t>Biological assets</t>
  </si>
  <si>
    <t>Long-term receivables and prepayments</t>
  </si>
  <si>
    <t>Deferred tax assets</t>
  </si>
  <si>
    <t>Total non-current assets</t>
  </si>
  <si>
    <t>Current assets</t>
  </si>
  <si>
    <t>Inventories</t>
  </si>
  <si>
    <t>Trade accounts receivable</t>
  </si>
  <si>
    <t>Other accounts receivable and prepayments</t>
  </si>
  <si>
    <t>Current income tax</t>
  </si>
  <si>
    <t>Short-term cash deposits</t>
  </si>
  <si>
    <t>Cash and cash equivalents</t>
  </si>
  <si>
    <t>Non-current assets held for sale</t>
  </si>
  <si>
    <t>Total current assets</t>
  </si>
  <si>
    <t>Total assets</t>
  </si>
  <si>
    <t>in ths UAH</t>
  </si>
  <si>
    <t>EQUITY AND LIABILITIES</t>
  </si>
  <si>
    <t>Equity</t>
  </si>
  <si>
    <t>Share capital</t>
  </si>
  <si>
    <t>Additional paid-in capital</t>
  </si>
  <si>
    <t>Retained earnings</t>
  </si>
  <si>
    <t>Revaluation surplus</t>
  </si>
  <si>
    <t>Treasury shares</t>
  </si>
  <si>
    <t>Currency translation reserve</t>
  </si>
  <si>
    <t>Total equity</t>
  </si>
  <si>
    <t>Non-current liabilities</t>
  </si>
  <si>
    <t>Loans and borrowings</t>
  </si>
  <si>
    <t>Net assets attributable to non-controlling participants</t>
  </si>
  <si>
    <t>Other long-term liabilities</t>
  </si>
  <si>
    <t>Lease liability</t>
  </si>
  <si>
    <t>Deferred tax liabilities</t>
  </si>
  <si>
    <t>Total non-current liabilities</t>
  </si>
  <si>
    <t>Current liabilities</t>
  </si>
  <si>
    <t>Current portion of long-term loans and borrowings</t>
  </si>
  <si>
    <t>Trade accounts payable</t>
  </si>
  <si>
    <t>Current portion of lease liability</t>
  </si>
  <si>
    <t>Other liabilities and accounts payable</t>
  </si>
  <si>
    <t>Liabilities classified as held for sale</t>
  </si>
  <si>
    <t>Total current liabilities</t>
  </si>
  <si>
    <t>Total equity and liabilities</t>
  </si>
  <si>
    <t>Revenues</t>
  </si>
  <si>
    <t>Cost of revenues</t>
  </si>
  <si>
    <t>Changes in fair value of BA and AP</t>
  </si>
  <si>
    <t xml:space="preserve">Gross profit </t>
  </si>
  <si>
    <t xml:space="preserve">Other operating income </t>
  </si>
  <si>
    <t>General and administrative expense</t>
  </si>
  <si>
    <t>Selling and distribution expense</t>
  </si>
  <si>
    <t>Other operating expense</t>
  </si>
  <si>
    <t>Impairment of property, plant and equipment</t>
  </si>
  <si>
    <t>Profit from operations</t>
  </si>
  <si>
    <t>Interest expense on lease liability</t>
  </si>
  <si>
    <t>Other finance costs</t>
  </si>
  <si>
    <t>Finance income</t>
  </si>
  <si>
    <t>Profit before tax</t>
  </si>
  <si>
    <t>Pfofit before tax</t>
  </si>
  <si>
    <t>Income tax expense</t>
  </si>
  <si>
    <t>Net profit</t>
  </si>
  <si>
    <t xml:space="preserve">Operating activities </t>
  </si>
  <si>
    <t>Adjustments for:</t>
  </si>
  <si>
    <t>Depreciation and amortization</t>
  </si>
  <si>
    <t>Allowance for trade and other accounts receivable</t>
  </si>
  <si>
    <t>Loss on disposal of property, plant and equipment</t>
  </si>
  <si>
    <t>VAT written off</t>
  </si>
  <si>
    <t>Interest income</t>
  </si>
  <si>
    <t>Other finance income</t>
  </si>
  <si>
    <t>Interest expense</t>
  </si>
  <si>
    <t>Changes in fair value of biological assets and agricultural produce</t>
  </si>
  <si>
    <t>Disposal of revaluation in agricultural produce in the cost of revenues</t>
  </si>
  <si>
    <t>Recovery of assets previously written off</t>
  </si>
  <si>
    <t>Working capital adjustments:</t>
  </si>
  <si>
    <t>Income taxes paid</t>
  </si>
  <si>
    <t>Cash flows provided by operating activities</t>
  </si>
  <si>
    <t>Investing activities</t>
  </si>
  <si>
    <t>Purchase of property, plant and equipment, intangible assets and other non-current assets</t>
  </si>
  <si>
    <t>Proceeds from disposal of property, plant and equipment</t>
  </si>
  <si>
    <t>Interest received</t>
  </si>
  <si>
    <t>Disposal of subsidiaries</t>
  </si>
  <si>
    <t>Cash deposits placement</t>
  </si>
  <si>
    <t>Cash deposits withdrawal</t>
  </si>
  <si>
    <t>Cash flows used in investing activities</t>
  </si>
  <si>
    <t>Financing activities</t>
  </si>
  <si>
    <t>Proceeds from loans and borrowings</t>
  </si>
  <si>
    <r>
      <t>Repayment of loans and borrowings</t>
    </r>
    <r>
      <rPr>
        <sz val="10"/>
        <color theme="1"/>
        <rFont val="Times New Roman"/>
        <family val="1"/>
        <charset val="204"/>
      </rPr>
      <t xml:space="preserve"> </t>
    </r>
  </si>
  <si>
    <t>Dividends paid</t>
  </si>
  <si>
    <t>Purchase of treasury shares</t>
  </si>
  <si>
    <t>Payment of lease liabilities</t>
  </si>
  <si>
    <t>Payment of interest on lease liabilities</t>
  </si>
  <si>
    <t>Interest paid</t>
  </si>
  <si>
    <t>Cash flows used in financing activities</t>
  </si>
  <si>
    <t>Cash and cash equivalents as at 1 January</t>
  </si>
  <si>
    <t>Currency translation difference</t>
  </si>
  <si>
    <t>Cash and cash equivalents as at 31 December</t>
  </si>
  <si>
    <t>ASTARTA HOLDING PLC</t>
  </si>
  <si>
    <t>12M23</t>
  </si>
  <si>
    <t>12M24</t>
  </si>
  <si>
    <t>Foreign currency exchange gain</t>
  </si>
  <si>
    <t>Other income/(expenses)</t>
  </si>
  <si>
    <t>Net profit attributable to non-controlling participants in limited liability company subsidiaries</t>
  </si>
  <si>
    <t>Foreign exchange gain</t>
  </si>
  <si>
    <t>Decrease / (increase) in inventories</t>
  </si>
  <si>
    <t>Decrease / (increase) in trade and other receivables</t>
  </si>
  <si>
    <t>Increase in biological assets due to other changes</t>
  </si>
  <si>
    <t>(Decrease) / increase in trade and other payables</t>
  </si>
  <si>
    <t>Net increase / (decrease) in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</si>
</sst>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#,##0;\(#,##0\);_(&quot;-&quot;_)"/>
    <numFmt numFmtId="166" formatCode="#,##0;\(#,##0\);_(* &quot;-&quot;_)"/>
    <numFmt numFmtId="167" formatCode="_-* #,##0.00_₴_-;\-* #,##0.00_₴_-;_-* &quot;-&quot;??_₴_-;_-@_-"/>
    <numFmt numFmtId="168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3"/>
      <name val="Franklin Gothic Book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3"/>
      <name val="Franklin Gothic Book"/>
      <family val="2"/>
      <charset val="204"/>
    </font>
    <font>
      <b/>
      <sz val="10"/>
      <color indexed="56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366092"/>
      <name val="Franklin Gothic Book"/>
      <family val="2"/>
      <charset val="204"/>
    </font>
    <font>
      <sz val="9"/>
      <color rgb="FF366092"/>
      <name val="Franklin Gothic Book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3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/>
      <bottom style="thin">
        <color rgb="FF44546A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rgb="FF44546A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rgb="FF44546A"/>
      </bottom>
      <diagonal/>
    </border>
    <border>
      <left/>
      <right/>
      <top style="thin">
        <color rgb="FF44546A"/>
      </top>
      <bottom style="thick">
        <color theme="4" tint="-0.24994659260841701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5" applyFont="1" applyAlignment="1">
      <alignment vertical="top" wrapText="1"/>
    </xf>
    <xf numFmtId="0" fontId="3" fillId="0" borderId="0" xfId="5" applyFont="1" applyAlignment="1">
      <alignment horizontal="center" vertical="top" wrapText="1"/>
    </xf>
    <xf numFmtId="0" fontId="9" fillId="0" borderId="0" xfId="0" applyFont="1"/>
    <xf numFmtId="166" fontId="3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165" fontId="3" fillId="0" borderId="0" xfId="5" applyNumberFormat="1" applyFont="1" applyAlignment="1">
      <alignment horizontal="right" vertical="top"/>
    </xf>
    <xf numFmtId="165" fontId="7" fillId="0" borderId="0" xfId="5" applyNumberFormat="1" applyFont="1" applyAlignment="1">
      <alignment horizontal="right" vertical="top"/>
    </xf>
    <xf numFmtId="16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166" fontId="0" fillId="0" borderId="0" xfId="0" applyNumberFormat="1"/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vertical="top" wrapText="1"/>
    </xf>
    <xf numFmtId="165" fontId="3" fillId="0" borderId="2" xfId="5" applyNumberFormat="1" applyFont="1" applyBorder="1" applyAlignment="1">
      <alignment horizontal="right" vertical="top"/>
    </xf>
    <xf numFmtId="0" fontId="3" fillId="0" borderId="3" xfId="0" applyFont="1" applyBorder="1" applyAlignment="1">
      <alignment wrapText="1"/>
    </xf>
    <xf numFmtId="165" fontId="3" fillId="0" borderId="3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horizontal="right" vertical="center"/>
    </xf>
    <xf numFmtId="0" fontId="13" fillId="0" borderId="0" xfId="0" applyFont="1"/>
    <xf numFmtId="0" fontId="3" fillId="0" borderId="0" xfId="5" applyFont="1" applyAlignment="1">
      <alignment vertical="top" wrapText="1"/>
    </xf>
    <xf numFmtId="166" fontId="7" fillId="0" borderId="0" xfId="0" applyNumberFormat="1" applyFont="1" applyAlignment="1">
      <alignment horizontal="right" vertical="center"/>
    </xf>
    <xf numFmtId="0" fontId="14" fillId="0" borderId="0" xfId="5" applyFont="1" applyAlignment="1">
      <alignment vertical="top" wrapText="1"/>
    </xf>
    <xf numFmtId="166" fontId="3" fillId="0" borderId="5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7" fillId="0" borderId="6" xfId="5" applyFont="1" applyBorder="1" applyAlignment="1">
      <alignment vertical="top" wrapText="1"/>
    </xf>
    <xf numFmtId="166" fontId="3" fillId="0" borderId="6" xfId="0" applyNumberFormat="1" applyFont="1" applyBorder="1" applyAlignment="1">
      <alignment vertical="center"/>
    </xf>
    <xf numFmtId="0" fontId="7" fillId="0" borderId="7" xfId="5" applyFont="1" applyBorder="1" applyAlignment="1">
      <alignment vertical="top" wrapText="1"/>
    </xf>
    <xf numFmtId="165" fontId="3" fillId="0" borderId="7" xfId="5" applyNumberFormat="1" applyFont="1" applyBorder="1" applyAlignment="1">
      <alignment horizontal="right" vertical="top"/>
    </xf>
    <xf numFmtId="0" fontId="3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0" fontId="7" fillId="0" borderId="4" xfId="5" applyFont="1" applyBorder="1" applyAlignment="1">
      <alignment vertical="top" wrapText="1"/>
    </xf>
    <xf numFmtId="165" fontId="3" fillId="0" borderId="4" xfId="5" applyNumberFormat="1" applyFont="1" applyBorder="1" applyAlignment="1">
      <alignment horizontal="right" vertical="top"/>
    </xf>
    <xf numFmtId="165" fontId="3" fillId="0" borderId="4" xfId="0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right" vertical="top"/>
    </xf>
    <xf numFmtId="165" fontId="7" fillId="0" borderId="0" xfId="0" applyNumberFormat="1" applyFont="1" applyAlignment="1">
      <alignment horizontal="right"/>
    </xf>
    <xf numFmtId="165" fontId="7" fillId="0" borderId="4" xfId="0" applyNumberFormat="1" applyFont="1" applyBorder="1" applyAlignment="1">
      <alignment horizontal="right"/>
    </xf>
    <xf numFmtId="165" fontId="7" fillId="0" borderId="4" xfId="5" applyNumberFormat="1" applyFont="1" applyBorder="1" applyAlignment="1">
      <alignment horizontal="right" vertical="top"/>
    </xf>
    <xf numFmtId="0" fontId="3" fillId="0" borderId="0" xfId="5" applyFont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" fillId="0" borderId="0" xfId="0" applyFont="1"/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5" applyFont="1" applyAlignment="1">
      <alignment horizontal="center" vertical="center" wrapText="1"/>
    </xf>
  </cellXfs>
  <cellStyles count="11">
    <cellStyle name="Hyperlink" xfId="3" xr:uid="{00000000-0005-0000-0000-000000000000}"/>
    <cellStyle name="Hyperlink 2" xfId="7" xr:uid="{00000000-0005-0000-0000-000001000000}"/>
    <cellStyle name="Відсотковий 2" xfId="6" xr:uid="{00000000-0005-0000-0000-000002000000}"/>
    <cellStyle name="Відсотковий 3" xfId="2" xr:uid="{00000000-0005-0000-0000-000003000000}"/>
    <cellStyle name="Звичайний" xfId="0" builtinId="0"/>
    <cellStyle name="Звичайний 2" xfId="5" xr:uid="{00000000-0005-0000-0000-000005000000}"/>
    <cellStyle name="Звичайний 3" xfId="1" xr:uid="{00000000-0005-0000-0000-000006000000}"/>
    <cellStyle name="Обычный_25, 26, 27, 28, 30_Oper in, G&amp;A, S&amp;D, Oper ex, Fin ex_3m 2010" xfId="9" xr:uid="{00000000-0005-0000-0000-000007000000}"/>
    <cellStyle name="Фінансовий 2" xfId="4" xr:uid="{00000000-0005-0000-0000-000008000000}"/>
    <cellStyle name="Фінансовий 3" xfId="8" xr:uid="{00000000-0005-0000-0000-000009000000}"/>
    <cellStyle name="Фінансовий 4" xfId="10" xr:uid="{00000000-0005-0000-0000-00000A000000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Normal="100" workbookViewId="0">
      <selection sqref="A1:G1"/>
    </sheetView>
  </sheetViews>
  <sheetFormatPr defaultRowHeight="14.4" x14ac:dyDescent="0.3"/>
  <cols>
    <col min="1" max="1" width="34" bestFit="1" customWidth="1"/>
    <col min="2" max="2" width="14.6640625" customWidth="1"/>
    <col min="3" max="3" width="12.33203125" bestFit="1" customWidth="1"/>
    <col min="4" max="4" width="4.6640625" customWidth="1"/>
    <col min="5" max="5" width="34" bestFit="1" customWidth="1"/>
    <col min="6" max="6" width="12.33203125" style="32" bestFit="1" customWidth="1"/>
    <col min="7" max="7" width="12.33203125" bestFit="1" customWidth="1"/>
  </cols>
  <sheetData>
    <row r="1" spans="1:7" x14ac:dyDescent="0.3">
      <c r="A1" s="52" t="s">
        <v>98</v>
      </c>
      <c r="B1" s="52"/>
      <c r="C1" s="52"/>
      <c r="D1" s="52"/>
      <c r="E1" s="52"/>
      <c r="F1" s="52"/>
      <c r="G1" s="52"/>
    </row>
    <row r="2" spans="1:7" ht="14.4" customHeight="1" x14ac:dyDescent="0.3">
      <c r="A2" s="29" t="s">
        <v>21</v>
      </c>
      <c r="B2" s="30">
        <v>45657</v>
      </c>
      <c r="C2" s="30">
        <v>45291</v>
      </c>
      <c r="D2" s="18"/>
      <c r="E2" s="29" t="s">
        <v>0</v>
      </c>
      <c r="F2" s="30">
        <v>45657</v>
      </c>
      <c r="G2" s="30">
        <v>45291</v>
      </c>
    </row>
    <row r="3" spans="1:7" x14ac:dyDescent="0.3">
      <c r="A3" s="23" t="s">
        <v>1</v>
      </c>
      <c r="B3" s="23"/>
      <c r="C3" s="23"/>
      <c r="E3" s="6" t="s">
        <v>1</v>
      </c>
      <c r="F3" s="6"/>
      <c r="G3" s="6"/>
    </row>
    <row r="4" spans="1:7" x14ac:dyDescent="0.3">
      <c r="A4" s="4" t="s">
        <v>2</v>
      </c>
      <c r="B4" s="4"/>
      <c r="C4" s="4"/>
      <c r="E4" s="4" t="s">
        <v>2</v>
      </c>
      <c r="F4" s="4"/>
      <c r="G4" s="4"/>
    </row>
    <row r="5" spans="1:7" x14ac:dyDescent="0.3">
      <c r="A5" s="5" t="s">
        <v>3</v>
      </c>
      <c r="B5" s="8">
        <v>9374543</v>
      </c>
      <c r="C5" s="9">
        <v>8030921</v>
      </c>
      <c r="E5" s="5" t="s">
        <v>3</v>
      </c>
      <c r="F5" s="8">
        <v>213414</v>
      </c>
      <c r="G5" s="9">
        <v>190270</v>
      </c>
    </row>
    <row r="6" spans="1:7" x14ac:dyDescent="0.3">
      <c r="A6" s="5" t="s">
        <v>4</v>
      </c>
      <c r="B6" s="8">
        <v>5290189</v>
      </c>
      <c r="C6" s="9">
        <v>4522250</v>
      </c>
      <c r="E6" s="5" t="s">
        <v>4</v>
      </c>
      <c r="F6" s="8">
        <v>120432</v>
      </c>
      <c r="G6" s="9">
        <v>107142</v>
      </c>
    </row>
    <row r="7" spans="1:7" hidden="1" x14ac:dyDescent="0.3">
      <c r="A7" s="5" t="s">
        <v>5</v>
      </c>
      <c r="B7" s="8">
        <v>0</v>
      </c>
      <c r="C7" s="9">
        <v>0</v>
      </c>
      <c r="E7" s="5" t="s">
        <v>5</v>
      </c>
      <c r="F7" s="8">
        <v>0</v>
      </c>
      <c r="G7" s="9">
        <v>0</v>
      </c>
    </row>
    <row r="8" spans="1:7" x14ac:dyDescent="0.3">
      <c r="A8" s="5" t="s">
        <v>6</v>
      </c>
      <c r="B8" s="8">
        <v>30868</v>
      </c>
      <c r="C8" s="9">
        <v>18475</v>
      </c>
      <c r="E8" s="5" t="s">
        <v>6</v>
      </c>
      <c r="F8" s="8">
        <v>703</v>
      </c>
      <c r="G8" s="9">
        <v>437</v>
      </c>
    </row>
    <row r="9" spans="1:7" x14ac:dyDescent="0.3">
      <c r="A9" s="5" t="s">
        <v>7</v>
      </c>
      <c r="B9" s="8">
        <v>2095790</v>
      </c>
      <c r="C9" s="9">
        <v>1545391</v>
      </c>
      <c r="E9" s="5" t="s">
        <v>7</v>
      </c>
      <c r="F9" s="8">
        <v>47712</v>
      </c>
      <c r="G9" s="9">
        <v>36614</v>
      </c>
    </row>
    <row r="10" spans="1:7" x14ac:dyDescent="0.3">
      <c r="A10" s="5" t="s">
        <v>8</v>
      </c>
      <c r="B10" s="8">
        <v>12490</v>
      </c>
      <c r="C10" s="9">
        <v>10144</v>
      </c>
      <c r="E10" s="5" t="s">
        <v>8</v>
      </c>
      <c r="F10" s="8">
        <v>284</v>
      </c>
      <c r="G10" s="9">
        <v>240</v>
      </c>
    </row>
    <row r="11" spans="1:7" x14ac:dyDescent="0.3">
      <c r="A11" s="5" t="s">
        <v>9</v>
      </c>
      <c r="B11" s="8">
        <v>33079</v>
      </c>
      <c r="C11" s="9">
        <v>23805</v>
      </c>
      <c r="E11" s="5" t="s">
        <v>9</v>
      </c>
      <c r="F11" s="8">
        <v>753</v>
      </c>
      <c r="G11" s="9">
        <v>564</v>
      </c>
    </row>
    <row r="12" spans="1:7" x14ac:dyDescent="0.3">
      <c r="A12" s="14" t="s">
        <v>10</v>
      </c>
      <c r="B12" s="15">
        <f>SUM(B5:B11)</f>
        <v>16836959</v>
      </c>
      <c r="C12" s="15">
        <f>SUM(C5:C11)</f>
        <v>14150986</v>
      </c>
      <c r="E12" s="14" t="s">
        <v>10</v>
      </c>
      <c r="F12" s="15">
        <f>SUM(F5:F11)</f>
        <v>383298</v>
      </c>
      <c r="G12" s="15">
        <f>SUM(G5:G11)</f>
        <v>335267</v>
      </c>
    </row>
    <row r="13" spans="1:7" x14ac:dyDescent="0.3">
      <c r="A13" s="4"/>
      <c r="B13" s="4"/>
      <c r="C13" s="4"/>
      <c r="E13" s="4"/>
      <c r="F13" s="4"/>
      <c r="G13" s="4"/>
    </row>
    <row r="14" spans="1:7" x14ac:dyDescent="0.3">
      <c r="A14" s="4" t="s">
        <v>11</v>
      </c>
      <c r="B14" s="4"/>
      <c r="C14" s="4"/>
      <c r="E14" s="4" t="s">
        <v>11</v>
      </c>
      <c r="F14" s="4"/>
      <c r="G14" s="4"/>
    </row>
    <row r="15" spans="1:7" x14ac:dyDescent="0.3">
      <c r="A15" s="5" t="s">
        <v>12</v>
      </c>
      <c r="B15" s="8">
        <v>9693028</v>
      </c>
      <c r="C15" s="9">
        <v>10760434</v>
      </c>
      <c r="E15" s="5" t="s">
        <v>12</v>
      </c>
      <c r="F15" s="8">
        <v>220663</v>
      </c>
      <c r="G15" s="9">
        <v>254939</v>
      </c>
    </row>
    <row r="16" spans="1:7" x14ac:dyDescent="0.3">
      <c r="A16" s="5" t="s">
        <v>7</v>
      </c>
      <c r="B16" s="8">
        <v>853908</v>
      </c>
      <c r="C16" s="9">
        <v>738512</v>
      </c>
      <c r="E16" s="5" t="s">
        <v>7</v>
      </c>
      <c r="F16" s="8">
        <v>19439</v>
      </c>
      <c r="G16" s="9">
        <v>17497</v>
      </c>
    </row>
    <row r="17" spans="1:7" x14ac:dyDescent="0.3">
      <c r="A17" s="5" t="s">
        <v>13</v>
      </c>
      <c r="B17" s="8">
        <v>1180284</v>
      </c>
      <c r="C17" s="9">
        <v>1653477</v>
      </c>
      <c r="E17" s="5" t="s">
        <v>13</v>
      </c>
      <c r="F17" s="8">
        <v>26869</v>
      </c>
      <c r="G17" s="9">
        <v>39174</v>
      </c>
    </row>
    <row r="18" spans="1:7" ht="27.6" x14ac:dyDescent="0.3">
      <c r="A18" s="5" t="s">
        <v>14</v>
      </c>
      <c r="B18" s="8">
        <v>2173050</v>
      </c>
      <c r="C18" s="9">
        <v>2112826</v>
      </c>
      <c r="E18" s="5" t="s">
        <v>14</v>
      </c>
      <c r="F18" s="8">
        <v>49469</v>
      </c>
      <c r="G18" s="9">
        <v>50058</v>
      </c>
    </row>
    <row r="19" spans="1:7" x14ac:dyDescent="0.3">
      <c r="A19" s="5" t="s">
        <v>15</v>
      </c>
      <c r="B19" s="8">
        <v>4107</v>
      </c>
      <c r="C19" s="9">
        <v>1887</v>
      </c>
      <c r="E19" s="5" t="s">
        <v>15</v>
      </c>
      <c r="F19" s="8">
        <v>93</v>
      </c>
      <c r="G19" s="9">
        <v>45</v>
      </c>
    </row>
    <row r="20" spans="1:7" x14ac:dyDescent="0.3">
      <c r="A20" s="5" t="s">
        <v>16</v>
      </c>
      <c r="B20" s="8">
        <v>1100</v>
      </c>
      <c r="C20" s="9">
        <v>1100</v>
      </c>
      <c r="E20" s="5" t="s">
        <v>16</v>
      </c>
      <c r="F20" s="8">
        <v>25</v>
      </c>
      <c r="G20" s="9">
        <v>26</v>
      </c>
    </row>
    <row r="21" spans="1:7" x14ac:dyDescent="0.3">
      <c r="A21" s="5" t="s">
        <v>17</v>
      </c>
      <c r="B21" s="37">
        <v>2124548</v>
      </c>
      <c r="C21" s="38">
        <v>559899</v>
      </c>
      <c r="E21" s="5" t="s">
        <v>17</v>
      </c>
      <c r="F21" s="37">
        <v>48366</v>
      </c>
      <c r="G21" s="38">
        <v>13265</v>
      </c>
    </row>
    <row r="22" spans="1:7" hidden="1" x14ac:dyDescent="0.3">
      <c r="A22" s="39" t="s">
        <v>18</v>
      </c>
      <c r="B22" s="40">
        <v>0</v>
      </c>
      <c r="C22" s="40">
        <v>0</v>
      </c>
      <c r="E22" s="39" t="s">
        <v>18</v>
      </c>
      <c r="F22" s="36">
        <v>0</v>
      </c>
      <c r="G22" s="36">
        <v>0</v>
      </c>
    </row>
    <row r="23" spans="1:7" x14ac:dyDescent="0.3">
      <c r="A23" s="14" t="s">
        <v>19</v>
      </c>
      <c r="B23" s="15">
        <f>SUM(B15:B22)</f>
        <v>16030025</v>
      </c>
      <c r="C23" s="15">
        <f>SUM(C15:C22)</f>
        <v>15828135</v>
      </c>
      <c r="E23" s="14" t="s">
        <v>19</v>
      </c>
      <c r="F23" s="15">
        <f>SUM(F15:F22)</f>
        <v>364924</v>
      </c>
      <c r="G23" s="15">
        <f>SUM(G15:G22)</f>
        <v>375004</v>
      </c>
    </row>
    <row r="24" spans="1:7" x14ac:dyDescent="0.3">
      <c r="A24" s="14" t="s">
        <v>20</v>
      </c>
      <c r="B24" s="15">
        <f t="shared" ref="B24:C24" si="0">B23+B12</f>
        <v>32866984</v>
      </c>
      <c r="C24" s="15">
        <f t="shared" ref="C24" si="1">C23+C12</f>
        <v>29979121</v>
      </c>
      <c r="E24" s="14" t="s">
        <v>20</v>
      </c>
      <c r="F24" s="15">
        <f t="shared" ref="F24:G24" si="2">F23+F12</f>
        <v>748222</v>
      </c>
      <c r="G24" s="15">
        <f t="shared" ref="G24" si="3">G23+G12</f>
        <v>710271</v>
      </c>
    </row>
    <row r="25" spans="1:7" x14ac:dyDescent="0.3">
      <c r="A25" s="3"/>
      <c r="B25" s="3"/>
      <c r="C25" s="3"/>
      <c r="E25" s="4"/>
      <c r="F25" s="4"/>
      <c r="G25" s="4"/>
    </row>
    <row r="26" spans="1:7" x14ac:dyDescent="0.3">
      <c r="A26" s="29" t="s">
        <v>21</v>
      </c>
      <c r="B26" s="30">
        <v>45657</v>
      </c>
      <c r="C26" s="30">
        <v>45291</v>
      </c>
      <c r="E26" s="29" t="s">
        <v>0</v>
      </c>
      <c r="F26" s="30">
        <v>45657</v>
      </c>
      <c r="G26" s="30">
        <v>45291</v>
      </c>
    </row>
    <row r="27" spans="1:7" x14ac:dyDescent="0.3">
      <c r="A27" s="23" t="s">
        <v>22</v>
      </c>
      <c r="B27" s="23"/>
      <c r="C27" s="23"/>
      <c r="E27" s="6" t="s">
        <v>22</v>
      </c>
      <c r="F27" s="6"/>
      <c r="G27" s="6"/>
    </row>
    <row r="28" spans="1:7" x14ac:dyDescent="0.3">
      <c r="A28" s="4" t="s">
        <v>23</v>
      </c>
      <c r="B28" s="4"/>
      <c r="C28" s="4"/>
      <c r="E28" s="4" t="s">
        <v>23</v>
      </c>
      <c r="F28" s="4"/>
      <c r="G28" s="4"/>
    </row>
    <row r="29" spans="1:7" x14ac:dyDescent="0.3">
      <c r="A29" s="5" t="s">
        <v>24</v>
      </c>
      <c r="B29" s="8">
        <v>1663</v>
      </c>
      <c r="C29" s="9">
        <v>1663</v>
      </c>
      <c r="E29" s="5" t="s">
        <v>24</v>
      </c>
      <c r="F29" s="8">
        <v>250</v>
      </c>
      <c r="G29" s="9">
        <v>250</v>
      </c>
    </row>
    <row r="30" spans="1:7" x14ac:dyDescent="0.3">
      <c r="A30" s="5" t="s">
        <v>25</v>
      </c>
      <c r="B30" s="8">
        <v>369798</v>
      </c>
      <c r="C30" s="9">
        <v>369798</v>
      </c>
      <c r="E30" s="5" t="s">
        <v>25</v>
      </c>
      <c r="F30" s="8">
        <v>55638</v>
      </c>
      <c r="G30" s="9">
        <v>55638</v>
      </c>
    </row>
    <row r="31" spans="1:7" x14ac:dyDescent="0.3">
      <c r="A31" s="5" t="s">
        <v>26</v>
      </c>
      <c r="B31" s="8">
        <v>21509950</v>
      </c>
      <c r="C31" s="9">
        <v>18065220</v>
      </c>
      <c r="E31" s="5" t="s">
        <v>26</v>
      </c>
      <c r="F31" s="8">
        <v>880492</v>
      </c>
      <c r="G31" s="9">
        <v>796998</v>
      </c>
    </row>
    <row r="32" spans="1:7" x14ac:dyDescent="0.3">
      <c r="A32" s="5" t="s">
        <v>27</v>
      </c>
      <c r="B32" s="8">
        <v>1854426</v>
      </c>
      <c r="C32" s="9">
        <v>2245195</v>
      </c>
      <c r="E32" s="5" t="s">
        <v>27</v>
      </c>
      <c r="F32" s="8">
        <v>64030</v>
      </c>
      <c r="G32" s="9">
        <v>77524</v>
      </c>
    </row>
    <row r="33" spans="1:7" x14ac:dyDescent="0.3">
      <c r="A33" s="5" t="s">
        <v>28</v>
      </c>
      <c r="B33" s="8">
        <v>-63499</v>
      </c>
      <c r="C33" s="9">
        <v>-107790</v>
      </c>
      <c r="E33" s="5" t="s">
        <v>28</v>
      </c>
      <c r="F33" s="8">
        <v>-4310</v>
      </c>
      <c r="G33" s="9">
        <v>-5325</v>
      </c>
    </row>
    <row r="34" spans="1:7" x14ac:dyDescent="0.3">
      <c r="A34" s="5" t="s">
        <v>29</v>
      </c>
      <c r="B34" s="8">
        <v>463779</v>
      </c>
      <c r="C34" s="9">
        <v>479704</v>
      </c>
      <c r="E34" s="5" t="s">
        <v>29</v>
      </c>
      <c r="F34" s="8">
        <v>-446637</v>
      </c>
      <c r="G34" s="9">
        <v>-426274</v>
      </c>
    </row>
    <row r="35" spans="1:7" x14ac:dyDescent="0.3">
      <c r="A35" s="14" t="s">
        <v>30</v>
      </c>
      <c r="B35" s="15">
        <f t="shared" ref="B35:C35" si="4">SUM(B29:B34)</f>
        <v>24136117</v>
      </c>
      <c r="C35" s="15">
        <f t="shared" ref="C35" si="5">SUM(C29:C34)</f>
        <v>21053790</v>
      </c>
      <c r="E35" s="14" t="s">
        <v>30</v>
      </c>
      <c r="F35" s="15">
        <f t="shared" ref="F35:G35" si="6">SUM(F29:F34)</f>
        <v>549463</v>
      </c>
      <c r="G35" s="15">
        <f t="shared" ref="G35" si="7">SUM(G29:G34)</f>
        <v>498811</v>
      </c>
    </row>
    <row r="36" spans="1:7" x14ac:dyDescent="0.3">
      <c r="A36" s="4"/>
      <c r="B36" s="4"/>
      <c r="C36" s="4"/>
      <c r="E36" s="4"/>
      <c r="F36" s="4"/>
      <c r="G36" s="4"/>
    </row>
    <row r="37" spans="1:7" x14ac:dyDescent="0.3">
      <c r="A37" s="4" t="s">
        <v>31</v>
      </c>
      <c r="B37" s="4"/>
      <c r="C37" s="4"/>
      <c r="E37" s="4" t="s">
        <v>31</v>
      </c>
      <c r="F37" s="4"/>
      <c r="G37" s="4"/>
    </row>
    <row r="38" spans="1:7" x14ac:dyDescent="0.3">
      <c r="A38" s="5" t="s">
        <v>32</v>
      </c>
      <c r="B38" s="8">
        <v>713419</v>
      </c>
      <c r="C38" s="9">
        <v>1470056</v>
      </c>
      <c r="E38" s="5" t="s">
        <v>32</v>
      </c>
      <c r="F38" s="8">
        <v>16241</v>
      </c>
      <c r="G38" s="9">
        <v>34829</v>
      </c>
    </row>
    <row r="39" spans="1:7" ht="27.6" x14ac:dyDescent="0.3">
      <c r="A39" s="5" t="s">
        <v>33</v>
      </c>
      <c r="B39" s="8">
        <v>26433</v>
      </c>
      <c r="C39" s="9">
        <v>24302</v>
      </c>
      <c r="E39" s="5" t="s">
        <v>33</v>
      </c>
      <c r="F39" s="8">
        <v>602</v>
      </c>
      <c r="G39" s="9">
        <v>576</v>
      </c>
    </row>
    <row r="40" spans="1:7" x14ac:dyDescent="0.3">
      <c r="A40" s="5" t="s">
        <v>34</v>
      </c>
      <c r="B40" s="8">
        <v>173438</v>
      </c>
      <c r="C40" s="9">
        <v>525</v>
      </c>
      <c r="E40" s="5" t="s">
        <v>34</v>
      </c>
      <c r="F40" s="8">
        <v>3948</v>
      </c>
      <c r="G40" s="9">
        <v>12</v>
      </c>
    </row>
    <row r="41" spans="1:7" x14ac:dyDescent="0.3">
      <c r="A41" s="5" t="s">
        <v>35</v>
      </c>
      <c r="B41" s="8">
        <v>4288976</v>
      </c>
      <c r="C41" s="9">
        <v>3631278</v>
      </c>
      <c r="E41" s="5" t="s">
        <v>35</v>
      </c>
      <c r="F41" s="8">
        <v>97640</v>
      </c>
      <c r="G41" s="9">
        <v>86033</v>
      </c>
    </row>
    <row r="42" spans="1:7" x14ac:dyDescent="0.3">
      <c r="A42" s="5" t="s">
        <v>36</v>
      </c>
      <c r="B42" s="8">
        <v>178644</v>
      </c>
      <c r="C42" s="9">
        <v>235343</v>
      </c>
      <c r="E42" s="5" t="s">
        <v>36</v>
      </c>
      <c r="F42" s="8">
        <v>4067</v>
      </c>
      <c r="G42" s="9">
        <v>5576</v>
      </c>
    </row>
    <row r="43" spans="1:7" x14ac:dyDescent="0.3">
      <c r="A43" s="14" t="s">
        <v>37</v>
      </c>
      <c r="B43" s="15">
        <f t="shared" ref="B43:C43" si="8">SUM(B38:B42)</f>
        <v>5380910</v>
      </c>
      <c r="C43" s="15">
        <f t="shared" ref="C43" si="9">SUM(C38:C42)</f>
        <v>5361504</v>
      </c>
      <c r="E43" s="14" t="s">
        <v>37</v>
      </c>
      <c r="F43" s="15">
        <f t="shared" ref="F43:G43" si="10">SUM(F38:F42)</f>
        <v>122498</v>
      </c>
      <c r="G43" s="15">
        <f t="shared" ref="G43" si="11">SUM(G38:G42)</f>
        <v>127026</v>
      </c>
    </row>
    <row r="44" spans="1:7" x14ac:dyDescent="0.3">
      <c r="A44" s="4"/>
      <c r="B44" s="4"/>
      <c r="C44" s="4"/>
      <c r="E44" s="4"/>
      <c r="F44" s="4"/>
      <c r="G44" s="4"/>
    </row>
    <row r="45" spans="1:7" x14ac:dyDescent="0.3">
      <c r="A45" s="4" t="s">
        <v>38</v>
      </c>
      <c r="B45" s="4"/>
      <c r="C45" s="4"/>
      <c r="E45" s="4" t="s">
        <v>38</v>
      </c>
      <c r="F45" s="4"/>
      <c r="G45" s="4"/>
    </row>
    <row r="46" spans="1:7" x14ac:dyDescent="0.3">
      <c r="A46" s="5" t="s">
        <v>32</v>
      </c>
      <c r="B46" s="31">
        <v>684</v>
      </c>
      <c r="C46" s="34">
        <v>170445</v>
      </c>
      <c r="E46" s="5" t="s">
        <v>32</v>
      </c>
      <c r="F46" s="31">
        <v>16</v>
      </c>
      <c r="G46" s="34">
        <v>4038</v>
      </c>
    </row>
    <row r="47" spans="1:7" ht="27.6" x14ac:dyDescent="0.3">
      <c r="A47" s="5" t="s">
        <v>39</v>
      </c>
      <c r="B47" s="8">
        <v>469568</v>
      </c>
      <c r="C47" s="9">
        <v>556048</v>
      </c>
      <c r="E47" s="5" t="s">
        <v>39</v>
      </c>
      <c r="F47" s="8">
        <v>10690</v>
      </c>
      <c r="G47" s="9">
        <v>13174</v>
      </c>
    </row>
    <row r="48" spans="1:7" x14ac:dyDescent="0.3">
      <c r="A48" s="5" t="s">
        <v>40</v>
      </c>
      <c r="B48" s="8">
        <v>381222</v>
      </c>
      <c r="C48" s="9">
        <v>470448</v>
      </c>
      <c r="E48" s="5" t="s">
        <v>40</v>
      </c>
      <c r="F48" s="8">
        <v>8679</v>
      </c>
      <c r="G48" s="9">
        <v>11145</v>
      </c>
    </row>
    <row r="49" spans="1:7" x14ac:dyDescent="0.3">
      <c r="A49" s="5" t="s">
        <v>41</v>
      </c>
      <c r="B49" s="8">
        <v>1507810</v>
      </c>
      <c r="C49" s="9">
        <v>1331884</v>
      </c>
      <c r="E49" s="5" t="s">
        <v>41</v>
      </c>
      <c r="F49" s="8">
        <v>34326</v>
      </c>
      <c r="G49" s="9">
        <v>31555</v>
      </c>
    </row>
    <row r="50" spans="1:7" x14ac:dyDescent="0.3">
      <c r="A50" s="5" t="s">
        <v>15</v>
      </c>
      <c r="B50" s="8">
        <v>85919</v>
      </c>
      <c r="C50" s="9">
        <v>150795</v>
      </c>
      <c r="E50" s="5" t="s">
        <v>15</v>
      </c>
      <c r="F50" s="8">
        <v>1956</v>
      </c>
      <c r="G50" s="9">
        <v>3573</v>
      </c>
    </row>
    <row r="51" spans="1:7" x14ac:dyDescent="0.3">
      <c r="A51" s="5" t="s">
        <v>42</v>
      </c>
      <c r="B51" s="8">
        <v>904754</v>
      </c>
      <c r="C51" s="9">
        <v>884207</v>
      </c>
      <c r="E51" s="5" t="s">
        <v>42</v>
      </c>
      <c r="F51" s="8">
        <v>20594</v>
      </c>
      <c r="G51" s="9">
        <v>20949</v>
      </c>
    </row>
    <row r="52" spans="1:7" hidden="1" x14ac:dyDescent="0.3">
      <c r="A52" s="5" t="s">
        <v>43</v>
      </c>
      <c r="B52" s="8">
        <v>0</v>
      </c>
      <c r="C52" s="8">
        <v>0</v>
      </c>
      <c r="E52" s="5" t="s">
        <v>43</v>
      </c>
      <c r="F52" s="8">
        <v>0</v>
      </c>
      <c r="G52" s="8">
        <v>0</v>
      </c>
    </row>
    <row r="53" spans="1:7" x14ac:dyDescent="0.3">
      <c r="A53" s="14" t="s">
        <v>44</v>
      </c>
      <c r="B53" s="15">
        <f>SUM(B46:B52)</f>
        <v>3349957</v>
      </c>
      <c r="C53" s="15">
        <f>SUM(C46:C52)</f>
        <v>3563827</v>
      </c>
      <c r="E53" s="14" t="s">
        <v>44</v>
      </c>
      <c r="F53" s="15">
        <f>SUM(F46:F52)</f>
        <v>76261</v>
      </c>
      <c r="G53" s="15">
        <f>SUM(G46:G52)</f>
        <v>84434</v>
      </c>
    </row>
    <row r="54" spans="1:7" ht="15" thickBot="1" x14ac:dyDescent="0.35">
      <c r="A54" s="26" t="s">
        <v>45</v>
      </c>
      <c r="B54" s="27">
        <f>B35+B43+B53</f>
        <v>32866984</v>
      </c>
      <c r="C54" s="27">
        <f>C35+C43+C53</f>
        <v>29979121</v>
      </c>
      <c r="E54" s="26" t="s">
        <v>45</v>
      </c>
      <c r="F54" s="27">
        <f>F35+F43+F53</f>
        <v>748222</v>
      </c>
      <c r="G54" s="27">
        <f>G35+G43+G53</f>
        <v>710271</v>
      </c>
    </row>
    <row r="55" spans="1:7" ht="15" thickTop="1" x14ac:dyDescent="0.3">
      <c r="C55" s="19"/>
      <c r="G55" s="1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>
      <selection sqref="A1:G1"/>
    </sheetView>
  </sheetViews>
  <sheetFormatPr defaultRowHeight="14.4" x14ac:dyDescent="0.3"/>
  <cols>
    <col min="1" max="1" width="31.88671875" bestFit="1" customWidth="1"/>
    <col min="2" max="2" width="13.88671875" bestFit="1" customWidth="1"/>
    <col min="3" max="3" width="13.33203125" bestFit="1" customWidth="1"/>
    <col min="4" max="4" width="4.33203125" customWidth="1"/>
    <col min="5" max="5" width="31.88671875" bestFit="1" customWidth="1"/>
    <col min="6" max="6" width="10.6640625" bestFit="1" customWidth="1"/>
    <col min="7" max="7" width="10.6640625" customWidth="1"/>
    <col min="10" max="10" width="10.44140625" bestFit="1" customWidth="1"/>
  </cols>
  <sheetData>
    <row r="1" spans="1:7" x14ac:dyDescent="0.3">
      <c r="A1" s="52" t="s">
        <v>98</v>
      </c>
      <c r="B1" s="52"/>
      <c r="C1" s="52"/>
      <c r="D1" s="52"/>
      <c r="E1" s="52"/>
      <c r="F1" s="52"/>
      <c r="G1" s="52"/>
    </row>
    <row r="2" spans="1:7" x14ac:dyDescent="0.3">
      <c r="A2" s="7"/>
      <c r="B2" s="7"/>
      <c r="C2" s="7"/>
      <c r="D2" s="7"/>
      <c r="E2" s="7"/>
      <c r="F2" s="7"/>
      <c r="G2" s="7"/>
    </row>
    <row r="3" spans="1:7" x14ac:dyDescent="0.3">
      <c r="A3" s="29" t="s">
        <v>21</v>
      </c>
      <c r="B3" s="28" t="s">
        <v>100</v>
      </c>
      <c r="C3" s="28" t="s">
        <v>99</v>
      </c>
      <c r="D3" s="10"/>
      <c r="E3" s="29" t="s">
        <v>0</v>
      </c>
      <c r="F3" s="28" t="s">
        <v>100</v>
      </c>
      <c r="G3" s="28" t="s">
        <v>99</v>
      </c>
    </row>
    <row r="4" spans="1:7" x14ac:dyDescent="0.3">
      <c r="A4" s="33" t="s">
        <v>46</v>
      </c>
      <c r="B4" s="11">
        <v>26531408</v>
      </c>
      <c r="C4" s="11">
        <v>24446262</v>
      </c>
      <c r="D4" s="7"/>
      <c r="E4" s="33" t="s">
        <v>46</v>
      </c>
      <c r="F4" s="11">
        <v>612145</v>
      </c>
      <c r="G4" s="11">
        <v>618931</v>
      </c>
    </row>
    <row r="5" spans="1:7" x14ac:dyDescent="0.3">
      <c r="A5" s="5" t="s">
        <v>47</v>
      </c>
      <c r="B5" s="11">
        <v>-19754902</v>
      </c>
      <c r="C5" s="12">
        <v>-17913652</v>
      </c>
      <c r="D5" s="7"/>
      <c r="E5" s="5" t="s">
        <v>47</v>
      </c>
      <c r="F5" s="11">
        <v>-455070</v>
      </c>
      <c r="G5" s="12">
        <v>-453289</v>
      </c>
    </row>
    <row r="6" spans="1:7" x14ac:dyDescent="0.3">
      <c r="A6" s="5" t="s">
        <v>48</v>
      </c>
      <c r="B6" s="11">
        <v>3452138</v>
      </c>
      <c r="C6" s="12">
        <v>2303191</v>
      </c>
      <c r="D6" s="7"/>
      <c r="E6" s="5" t="s">
        <v>48</v>
      </c>
      <c r="F6" s="11">
        <v>78456</v>
      </c>
      <c r="G6" s="12">
        <v>57945</v>
      </c>
    </row>
    <row r="7" spans="1:7" x14ac:dyDescent="0.3">
      <c r="A7" s="14" t="s">
        <v>49</v>
      </c>
      <c r="B7" s="15">
        <f>SUM(B4:B6)</f>
        <v>10228644</v>
      </c>
      <c r="C7" s="15">
        <f>SUM(C4:C6)</f>
        <v>8835801</v>
      </c>
      <c r="D7" s="7"/>
      <c r="E7" s="14" t="s">
        <v>49</v>
      </c>
      <c r="F7" s="15">
        <f>SUM(F4:F6)</f>
        <v>235531</v>
      </c>
      <c r="G7" s="15">
        <f>SUM(G4:G6)</f>
        <v>223587</v>
      </c>
    </row>
    <row r="8" spans="1:7" x14ac:dyDescent="0.3">
      <c r="A8" s="5" t="s">
        <v>50</v>
      </c>
      <c r="B8" s="11">
        <v>61497</v>
      </c>
      <c r="C8" s="12">
        <v>56152</v>
      </c>
      <c r="D8" s="7"/>
      <c r="E8" s="5" t="s">
        <v>50</v>
      </c>
      <c r="F8" s="11">
        <v>1404</v>
      </c>
      <c r="G8" s="12">
        <v>1424</v>
      </c>
    </row>
    <row r="9" spans="1:7" x14ac:dyDescent="0.3">
      <c r="A9" s="5" t="s">
        <v>51</v>
      </c>
      <c r="B9" s="11">
        <v>-1255112</v>
      </c>
      <c r="C9" s="12">
        <v>-1097502</v>
      </c>
      <c r="D9" s="7"/>
      <c r="E9" s="5" t="s">
        <v>51</v>
      </c>
      <c r="F9" s="11">
        <v>-28693</v>
      </c>
      <c r="G9" s="12">
        <v>-27735</v>
      </c>
    </row>
    <row r="10" spans="1:7" x14ac:dyDescent="0.3">
      <c r="A10" s="5" t="s">
        <v>52</v>
      </c>
      <c r="B10" s="11">
        <v>-3715975</v>
      </c>
      <c r="C10" s="12">
        <v>-3453554</v>
      </c>
      <c r="D10" s="7"/>
      <c r="E10" s="5" t="s">
        <v>52</v>
      </c>
      <c r="F10" s="11">
        <v>-86261</v>
      </c>
      <c r="G10" s="12">
        <v>-87598</v>
      </c>
    </row>
    <row r="11" spans="1:7" x14ac:dyDescent="0.3">
      <c r="A11" s="5" t="s">
        <v>53</v>
      </c>
      <c r="B11" s="11">
        <v>-507287</v>
      </c>
      <c r="C11" s="12">
        <v>-549642</v>
      </c>
      <c r="D11" s="7"/>
      <c r="E11" s="5" t="s">
        <v>53</v>
      </c>
      <c r="F11" s="11">
        <v>-11598</v>
      </c>
      <c r="G11" s="12">
        <v>-13901</v>
      </c>
    </row>
    <row r="12" spans="1:7" ht="27.6" hidden="1" x14ac:dyDescent="0.3">
      <c r="A12" s="5" t="s">
        <v>54</v>
      </c>
      <c r="B12" s="11">
        <v>0</v>
      </c>
      <c r="C12" s="11">
        <v>0</v>
      </c>
      <c r="D12" s="7"/>
      <c r="E12" s="5" t="s">
        <v>54</v>
      </c>
      <c r="F12" s="11">
        <v>0</v>
      </c>
      <c r="G12" s="11">
        <v>0</v>
      </c>
    </row>
    <row r="13" spans="1:7" x14ac:dyDescent="0.3">
      <c r="A13" s="14" t="s">
        <v>55</v>
      </c>
      <c r="B13" s="15">
        <f>SUM(B7:B12)</f>
        <v>4811767</v>
      </c>
      <c r="C13" s="15">
        <f>SUM(C7:C12)</f>
        <v>3791255</v>
      </c>
      <c r="D13" s="7"/>
      <c r="E13" s="14" t="s">
        <v>55</v>
      </c>
      <c r="F13" s="15">
        <f>SUM(F7:F12)</f>
        <v>110383</v>
      </c>
      <c r="G13" s="15">
        <f>SUM(G7:G12)</f>
        <v>95777</v>
      </c>
    </row>
    <row r="14" spans="1:7" x14ac:dyDescent="0.3">
      <c r="A14" s="5" t="s">
        <v>56</v>
      </c>
      <c r="B14" s="11">
        <v>-941227</v>
      </c>
      <c r="C14" s="12">
        <v>-809134</v>
      </c>
      <c r="D14" s="7"/>
      <c r="E14" s="5" t="s">
        <v>56</v>
      </c>
      <c r="F14" s="11">
        <v>-21717</v>
      </c>
      <c r="G14" s="12">
        <v>-20461</v>
      </c>
    </row>
    <row r="15" spans="1:7" x14ac:dyDescent="0.3">
      <c r="A15" s="5" t="s">
        <v>57</v>
      </c>
      <c r="B15" s="11">
        <v>-149859</v>
      </c>
      <c r="C15" s="12">
        <v>-215752</v>
      </c>
      <c r="D15" s="7"/>
      <c r="E15" s="5" t="s">
        <v>57</v>
      </c>
      <c r="F15" s="11">
        <v>-3456</v>
      </c>
      <c r="G15" s="12">
        <v>-5468</v>
      </c>
    </row>
    <row r="16" spans="1:7" x14ac:dyDescent="0.3">
      <c r="A16" s="5" t="s">
        <v>101</v>
      </c>
      <c r="B16" s="11">
        <v>62892</v>
      </c>
      <c r="C16" s="12">
        <v>82211</v>
      </c>
      <c r="D16" s="7"/>
      <c r="E16" s="5" t="s">
        <v>101</v>
      </c>
      <c r="F16" s="11">
        <v>1444</v>
      </c>
      <c r="G16" s="12">
        <v>2082</v>
      </c>
    </row>
    <row r="17" spans="1:9" x14ac:dyDescent="0.3">
      <c r="A17" s="5" t="s">
        <v>58</v>
      </c>
      <c r="B17" s="11">
        <v>124103</v>
      </c>
      <c r="C17" s="12">
        <v>75039</v>
      </c>
      <c r="D17" s="7"/>
      <c r="E17" s="5" t="s">
        <v>58</v>
      </c>
      <c r="F17" s="11">
        <v>2862</v>
      </c>
      <c r="G17" s="12">
        <v>1902</v>
      </c>
    </row>
    <row r="18" spans="1:9" x14ac:dyDescent="0.3">
      <c r="A18" s="5" t="s">
        <v>102</v>
      </c>
      <c r="B18" s="11">
        <v>4039</v>
      </c>
      <c r="C18" s="12">
        <v>-1581</v>
      </c>
      <c r="D18" s="7"/>
      <c r="E18" s="5" t="s">
        <v>102</v>
      </c>
      <c r="F18" s="11">
        <v>93</v>
      </c>
      <c r="G18" s="12">
        <v>-39</v>
      </c>
    </row>
    <row r="19" spans="1:9" x14ac:dyDescent="0.3">
      <c r="A19" s="14" t="s">
        <v>59</v>
      </c>
      <c r="B19" s="15">
        <f>SUM(B13:B18)</f>
        <v>3911715</v>
      </c>
      <c r="C19" s="15">
        <f>SUM(C13:C18)</f>
        <v>2922038</v>
      </c>
      <c r="D19" s="7"/>
      <c r="E19" s="14" t="s">
        <v>60</v>
      </c>
      <c r="F19" s="15">
        <f>SUM(F13:F18)</f>
        <v>89609</v>
      </c>
      <c r="G19" s="15">
        <f>SUM(G13:G18)</f>
        <v>73793</v>
      </c>
    </row>
    <row r="20" spans="1:9" x14ac:dyDescent="0.3">
      <c r="A20" s="41" t="s">
        <v>61</v>
      </c>
      <c r="B20" s="42">
        <v>-277962</v>
      </c>
      <c r="C20" s="48">
        <v>-469232</v>
      </c>
      <c r="D20" s="7"/>
      <c r="E20" s="41" t="s">
        <v>61</v>
      </c>
      <c r="F20" s="42">
        <v>-6362</v>
      </c>
      <c r="G20" s="48">
        <v>-11890</v>
      </c>
    </row>
    <row r="21" spans="1:9" ht="15" thickBot="1" x14ac:dyDescent="0.35">
      <c r="A21" s="43" t="s">
        <v>62</v>
      </c>
      <c r="B21" s="25">
        <f>SUM(B19:B20)</f>
        <v>3633753</v>
      </c>
      <c r="C21" s="25">
        <f>SUM(C19:C20)</f>
        <v>2452806</v>
      </c>
      <c r="D21" s="7"/>
      <c r="E21" s="17" t="s">
        <v>62</v>
      </c>
      <c r="F21" s="25">
        <f>SUM(F19:F20)</f>
        <v>83247</v>
      </c>
      <c r="G21" s="25">
        <f>SUM(G19:G20)</f>
        <v>61903</v>
      </c>
    </row>
    <row r="22" spans="1:9" ht="15" thickTop="1" x14ac:dyDescent="0.3">
      <c r="A22" s="2"/>
      <c r="B22" s="2"/>
      <c r="C22" s="1"/>
      <c r="E22" s="2"/>
      <c r="F22" s="2"/>
      <c r="G22" s="1"/>
    </row>
    <row r="23" spans="1:9" x14ac:dyDescent="0.3">
      <c r="E23" s="2"/>
      <c r="F23" s="2"/>
      <c r="G23" s="2"/>
      <c r="H23" s="1"/>
      <c r="I23" s="1"/>
    </row>
    <row r="24" spans="1:9" x14ac:dyDescent="0.3">
      <c r="E24" s="18"/>
      <c r="F24" s="18"/>
      <c r="G24" s="2"/>
      <c r="H24" s="1"/>
      <c r="I24" s="1"/>
    </row>
    <row r="25" spans="1:9" x14ac:dyDescent="0.3">
      <c r="E25" s="21"/>
      <c r="F25" s="21"/>
      <c r="G25" s="2"/>
      <c r="H25" s="1"/>
      <c r="I25" s="20"/>
    </row>
    <row r="26" spans="1:9" x14ac:dyDescent="0.3">
      <c r="E26" s="2"/>
      <c r="F26" s="2"/>
      <c r="G26" s="2"/>
      <c r="H26" s="2"/>
      <c r="I26" s="2"/>
    </row>
    <row r="27" spans="1:9" x14ac:dyDescent="0.3">
      <c r="E27" s="53"/>
      <c r="F27" s="21"/>
      <c r="G27" s="2"/>
      <c r="H27" s="54"/>
      <c r="I27" s="55"/>
    </row>
    <row r="28" spans="1:9" x14ac:dyDescent="0.3">
      <c r="E28" s="53"/>
      <c r="F28" s="21"/>
      <c r="G28" s="2"/>
      <c r="H28" s="54"/>
      <c r="I28" s="55"/>
    </row>
    <row r="29" spans="1:9" x14ac:dyDescent="0.3">
      <c r="E29" s="2"/>
      <c r="F29" s="2"/>
      <c r="G29" s="2"/>
      <c r="H29" s="1"/>
      <c r="I29" s="1"/>
    </row>
    <row r="30" spans="1:9" ht="23.4" customHeight="1" x14ac:dyDescent="0.3">
      <c r="E30" s="53"/>
      <c r="F30" s="21"/>
      <c r="G30" s="2"/>
      <c r="H30" s="54"/>
      <c r="I30" s="56"/>
    </row>
    <row r="31" spans="1:9" x14ac:dyDescent="0.3">
      <c r="E31" s="53"/>
      <c r="F31" s="21"/>
      <c r="G31" s="2"/>
      <c r="H31" s="54"/>
      <c r="I31" s="56"/>
    </row>
  </sheetData>
  <mergeCells count="7">
    <mergeCell ref="A1:G1"/>
    <mergeCell ref="E27:E28"/>
    <mergeCell ref="H27:H28"/>
    <mergeCell ref="I27:I28"/>
    <mergeCell ref="E30:E31"/>
    <mergeCell ref="H30:H31"/>
    <mergeCell ref="I30:I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zoomScaleNormal="100" workbookViewId="0">
      <selection sqref="A1:G1"/>
    </sheetView>
  </sheetViews>
  <sheetFormatPr defaultRowHeight="14.4" x14ac:dyDescent="0.3"/>
  <cols>
    <col min="1" max="1" width="62.77734375" bestFit="1" customWidth="1"/>
    <col min="2" max="2" width="16.109375" bestFit="1" customWidth="1"/>
    <col min="3" max="3" width="12" bestFit="1" customWidth="1"/>
    <col min="4" max="4" width="4.88671875" customWidth="1"/>
    <col min="5" max="5" width="62.21875" bestFit="1" customWidth="1"/>
    <col min="6" max="7" width="10.33203125" bestFit="1" customWidth="1"/>
  </cols>
  <sheetData>
    <row r="1" spans="1:7" x14ac:dyDescent="0.3">
      <c r="A1" s="57" t="s">
        <v>98</v>
      </c>
      <c r="B1" s="57"/>
      <c r="C1" s="57"/>
      <c r="D1" s="57"/>
      <c r="E1" s="57"/>
      <c r="F1" s="57"/>
      <c r="G1" s="57"/>
    </row>
    <row r="2" spans="1:7" x14ac:dyDescent="0.3">
      <c r="A2" s="7"/>
      <c r="B2" s="7"/>
      <c r="C2" s="7"/>
      <c r="D2" s="7"/>
      <c r="E2" s="7"/>
      <c r="F2" s="7"/>
      <c r="G2" s="7"/>
    </row>
    <row r="3" spans="1:7" x14ac:dyDescent="0.3">
      <c r="A3" s="29" t="s">
        <v>21</v>
      </c>
      <c r="B3" s="28" t="s">
        <v>100</v>
      </c>
      <c r="C3" s="28" t="s">
        <v>99</v>
      </c>
      <c r="D3" s="7"/>
      <c r="E3" s="29" t="s">
        <v>0</v>
      </c>
      <c r="F3" s="28" t="s">
        <v>100</v>
      </c>
      <c r="G3" s="28" t="s">
        <v>99</v>
      </c>
    </row>
    <row r="4" spans="1:7" x14ac:dyDescent="0.3">
      <c r="A4" s="4" t="s">
        <v>63</v>
      </c>
      <c r="B4" s="4"/>
      <c r="C4" s="4"/>
      <c r="D4" s="22"/>
      <c r="E4" s="4" t="s">
        <v>63</v>
      </c>
      <c r="F4" s="4"/>
      <c r="G4" s="4"/>
    </row>
    <row r="5" spans="1:7" x14ac:dyDescent="0.3">
      <c r="A5" s="4" t="s">
        <v>59</v>
      </c>
      <c r="B5" s="13">
        <v>3911715</v>
      </c>
      <c r="C5" s="13">
        <v>2922038</v>
      </c>
      <c r="E5" s="4" t="s">
        <v>59</v>
      </c>
      <c r="F5" s="11">
        <v>89609</v>
      </c>
      <c r="G5" s="12">
        <v>73793</v>
      </c>
    </row>
    <row r="6" spans="1:7" x14ac:dyDescent="0.3">
      <c r="A6" s="35" t="s">
        <v>64</v>
      </c>
      <c r="B6" s="13"/>
      <c r="C6" s="13"/>
      <c r="E6" s="35" t="s">
        <v>64</v>
      </c>
      <c r="F6" s="11"/>
      <c r="G6" s="12"/>
    </row>
    <row r="7" spans="1:7" x14ac:dyDescent="0.3">
      <c r="A7" s="5" t="s">
        <v>65</v>
      </c>
      <c r="B7" s="13">
        <v>2128194</v>
      </c>
      <c r="C7" s="49">
        <v>1961923</v>
      </c>
      <c r="E7" s="5" t="s">
        <v>65</v>
      </c>
      <c r="F7" s="11">
        <v>48970</v>
      </c>
      <c r="G7" s="12">
        <v>49591</v>
      </c>
    </row>
    <row r="8" spans="1:7" x14ac:dyDescent="0.3">
      <c r="A8" s="5" t="s">
        <v>66</v>
      </c>
      <c r="B8" s="13">
        <v>-6869</v>
      </c>
      <c r="C8" s="49">
        <v>11929</v>
      </c>
      <c r="E8" s="5" t="s">
        <v>66</v>
      </c>
      <c r="F8" s="11">
        <v>-157</v>
      </c>
      <c r="G8" s="12">
        <v>302</v>
      </c>
    </row>
    <row r="9" spans="1:7" x14ac:dyDescent="0.3">
      <c r="A9" s="5" t="s">
        <v>67</v>
      </c>
      <c r="B9" s="13">
        <v>13386</v>
      </c>
      <c r="C9" s="49">
        <v>22230</v>
      </c>
      <c r="E9" s="5" t="s">
        <v>67</v>
      </c>
      <c r="F9" s="11">
        <v>306</v>
      </c>
      <c r="G9" s="12">
        <v>562</v>
      </c>
    </row>
    <row r="10" spans="1:7" x14ac:dyDescent="0.3">
      <c r="A10" s="5" t="s">
        <v>68</v>
      </c>
      <c r="B10" s="13">
        <v>38618</v>
      </c>
      <c r="C10" s="49">
        <v>27896</v>
      </c>
      <c r="E10" s="5" t="s">
        <v>68</v>
      </c>
      <c r="F10" s="11">
        <v>883</v>
      </c>
      <c r="G10" s="12">
        <v>706</v>
      </c>
    </row>
    <row r="11" spans="1:7" x14ac:dyDescent="0.3">
      <c r="A11" s="5" t="s">
        <v>69</v>
      </c>
      <c r="B11" s="13">
        <v>-107085</v>
      </c>
      <c r="C11" s="49">
        <v>-70740</v>
      </c>
      <c r="E11" s="5" t="s">
        <v>69</v>
      </c>
      <c r="F11" s="11">
        <v>-2470</v>
      </c>
      <c r="G11" s="12">
        <v>-1793</v>
      </c>
    </row>
    <row r="12" spans="1:7" x14ac:dyDescent="0.3">
      <c r="A12" s="5" t="s">
        <v>70</v>
      </c>
      <c r="B12" s="13">
        <v>-17018</v>
      </c>
      <c r="C12" s="49">
        <v>-4299</v>
      </c>
      <c r="E12" s="5" t="s">
        <v>70</v>
      </c>
      <c r="F12" s="11">
        <v>-392</v>
      </c>
      <c r="G12" s="12">
        <v>-109</v>
      </c>
    </row>
    <row r="13" spans="1:7" x14ac:dyDescent="0.3">
      <c r="A13" s="5" t="s">
        <v>71</v>
      </c>
      <c r="B13" s="13">
        <v>109483</v>
      </c>
      <c r="C13" s="49">
        <v>172700</v>
      </c>
      <c r="E13" s="5" t="s">
        <v>71</v>
      </c>
      <c r="F13" s="11">
        <v>2525</v>
      </c>
      <c r="G13" s="12">
        <v>4377</v>
      </c>
    </row>
    <row r="14" spans="1:7" x14ac:dyDescent="0.3">
      <c r="A14" s="5" t="s">
        <v>57</v>
      </c>
      <c r="B14" s="13">
        <v>28017</v>
      </c>
      <c r="C14" s="49">
        <v>31176</v>
      </c>
      <c r="E14" s="5" t="s">
        <v>57</v>
      </c>
      <c r="F14" s="11">
        <v>645</v>
      </c>
      <c r="G14" s="12">
        <v>790</v>
      </c>
    </row>
    <row r="15" spans="1:7" x14ac:dyDescent="0.3">
      <c r="A15" s="5" t="s">
        <v>56</v>
      </c>
      <c r="B15" s="13">
        <v>941227</v>
      </c>
      <c r="C15" s="49">
        <v>809134</v>
      </c>
      <c r="E15" s="5" t="s">
        <v>56</v>
      </c>
      <c r="F15" s="11">
        <v>21717</v>
      </c>
      <c r="G15" s="12">
        <v>20461</v>
      </c>
    </row>
    <row r="16" spans="1:7" hidden="1" x14ac:dyDescent="0.3">
      <c r="A16" s="5" t="s">
        <v>54</v>
      </c>
      <c r="B16" s="13">
        <v>0</v>
      </c>
      <c r="C16" s="49">
        <v>0</v>
      </c>
      <c r="E16" s="5" t="s">
        <v>54</v>
      </c>
      <c r="F16" s="11">
        <v>0</v>
      </c>
      <c r="G16" s="12">
        <v>0</v>
      </c>
    </row>
    <row r="17" spans="1:7" x14ac:dyDescent="0.3">
      <c r="A17" s="5" t="s">
        <v>72</v>
      </c>
      <c r="B17" s="13">
        <v>-3452138</v>
      </c>
      <c r="C17" s="49">
        <v>-2303191</v>
      </c>
      <c r="E17" s="5" t="s">
        <v>72</v>
      </c>
      <c r="F17" s="11">
        <v>-78456</v>
      </c>
      <c r="G17" s="12">
        <v>-57945</v>
      </c>
    </row>
    <row r="18" spans="1:7" x14ac:dyDescent="0.3">
      <c r="A18" s="5" t="s">
        <v>73</v>
      </c>
      <c r="B18" s="13">
        <v>3104736</v>
      </c>
      <c r="C18" s="49">
        <v>2379818</v>
      </c>
      <c r="E18" s="5" t="s">
        <v>73</v>
      </c>
      <c r="F18" s="11">
        <v>71520</v>
      </c>
      <c r="G18" s="12">
        <v>60219</v>
      </c>
    </row>
    <row r="19" spans="1:7" hidden="1" x14ac:dyDescent="0.3">
      <c r="A19" s="5" t="s">
        <v>74</v>
      </c>
      <c r="B19" s="13"/>
      <c r="C19" s="49"/>
      <c r="E19" s="5" t="s">
        <v>74</v>
      </c>
      <c r="F19" s="11"/>
      <c r="G19" s="12"/>
    </row>
    <row r="20" spans="1:7" ht="27.6" x14ac:dyDescent="0.3">
      <c r="A20" s="5" t="s">
        <v>103</v>
      </c>
      <c r="B20" s="13">
        <v>12359</v>
      </c>
      <c r="C20" s="49">
        <v>11876</v>
      </c>
      <c r="E20" s="5" t="s">
        <v>103</v>
      </c>
      <c r="F20" s="13">
        <v>286</v>
      </c>
      <c r="G20" s="49">
        <v>301</v>
      </c>
    </row>
    <row r="21" spans="1:7" x14ac:dyDescent="0.3">
      <c r="A21" s="5" t="s">
        <v>104</v>
      </c>
      <c r="B21" s="13">
        <v>-62892</v>
      </c>
      <c r="C21" s="49">
        <v>-82211</v>
      </c>
      <c r="E21" s="5" t="s">
        <v>104</v>
      </c>
      <c r="F21" s="11">
        <v>-1444</v>
      </c>
      <c r="G21" s="12">
        <v>-2082</v>
      </c>
    </row>
    <row r="22" spans="1:7" x14ac:dyDescent="0.3">
      <c r="A22" s="35" t="s">
        <v>75</v>
      </c>
      <c r="B22" s="13"/>
      <c r="C22" s="49"/>
      <c r="E22" s="35" t="s">
        <v>75</v>
      </c>
      <c r="F22" s="11"/>
      <c r="G22" s="12"/>
    </row>
    <row r="23" spans="1:7" x14ac:dyDescent="0.3">
      <c r="A23" s="5" t="s">
        <v>105</v>
      </c>
      <c r="B23" s="13">
        <v>570947</v>
      </c>
      <c r="C23" s="49">
        <v>-1935096</v>
      </c>
      <c r="E23" s="5" t="s">
        <v>105</v>
      </c>
      <c r="F23" s="11">
        <v>13138</v>
      </c>
      <c r="G23" s="12">
        <v>-48913</v>
      </c>
    </row>
    <row r="24" spans="1:7" x14ac:dyDescent="0.3">
      <c r="A24" s="5" t="s">
        <v>106</v>
      </c>
      <c r="B24" s="13">
        <v>638038</v>
      </c>
      <c r="C24" s="49">
        <v>-526228</v>
      </c>
      <c r="E24" s="5" t="s">
        <v>106</v>
      </c>
      <c r="F24" s="11">
        <v>14681</v>
      </c>
      <c r="G24" s="12">
        <v>-13301</v>
      </c>
    </row>
    <row r="25" spans="1:7" x14ac:dyDescent="0.3">
      <c r="A25" s="5" t="s">
        <v>107</v>
      </c>
      <c r="B25" s="13">
        <v>93827</v>
      </c>
      <c r="C25" s="49">
        <v>671483</v>
      </c>
      <c r="E25" s="5" t="s">
        <v>107</v>
      </c>
      <c r="F25" s="11">
        <v>2159</v>
      </c>
      <c r="G25" s="12">
        <v>16973</v>
      </c>
    </row>
    <row r="26" spans="1:7" x14ac:dyDescent="0.3">
      <c r="A26" s="5" t="s">
        <v>108</v>
      </c>
      <c r="B26" s="13">
        <v>-447059</v>
      </c>
      <c r="C26" s="49">
        <v>40898</v>
      </c>
      <c r="E26" s="5" t="s">
        <v>108</v>
      </c>
      <c r="F26" s="11">
        <v>-10287</v>
      </c>
      <c r="G26" s="12">
        <v>1034</v>
      </c>
    </row>
    <row r="27" spans="1:7" x14ac:dyDescent="0.3">
      <c r="A27" s="5" t="s">
        <v>76</v>
      </c>
      <c r="B27" s="13">
        <v>-269226</v>
      </c>
      <c r="C27" s="49">
        <v>-540519</v>
      </c>
      <c r="E27" s="5" t="s">
        <v>76</v>
      </c>
      <c r="F27" s="11">
        <v>-6195</v>
      </c>
      <c r="G27" s="12">
        <v>-13663</v>
      </c>
    </row>
    <row r="28" spans="1:7" x14ac:dyDescent="0.3">
      <c r="A28" s="14" t="s">
        <v>77</v>
      </c>
      <c r="B28" s="15">
        <f>SUM(B5:B27)</f>
        <v>7228260</v>
      </c>
      <c r="C28" s="15">
        <f>SUM(C5:C27)</f>
        <v>3600817</v>
      </c>
      <c r="E28" s="14" t="s">
        <v>77</v>
      </c>
      <c r="F28" s="15">
        <f>SUM(F5:F27)</f>
        <v>167038</v>
      </c>
      <c r="G28" s="15">
        <f>SUM(G5:G27)</f>
        <v>91303</v>
      </c>
    </row>
    <row r="29" spans="1:7" x14ac:dyDescent="0.3">
      <c r="A29" s="16" t="s">
        <v>78</v>
      </c>
      <c r="B29" s="16"/>
      <c r="C29" s="16"/>
      <c r="E29" s="16" t="s">
        <v>78</v>
      </c>
      <c r="F29" s="16"/>
      <c r="G29" s="16"/>
    </row>
    <row r="30" spans="1:7" ht="27.6" x14ac:dyDescent="0.3">
      <c r="A30" s="5" t="s">
        <v>79</v>
      </c>
      <c r="B30" s="13">
        <v>-2383708</v>
      </c>
      <c r="C30" s="49">
        <v>-1670821</v>
      </c>
      <c r="E30" s="5" t="s">
        <v>79</v>
      </c>
      <c r="F30" s="13">
        <v>-54850</v>
      </c>
      <c r="G30" s="49">
        <v>-42233</v>
      </c>
    </row>
    <row r="31" spans="1:7" x14ac:dyDescent="0.3">
      <c r="A31" s="5" t="s">
        <v>80</v>
      </c>
      <c r="B31" s="13">
        <v>3765</v>
      </c>
      <c r="C31" s="49">
        <v>2574</v>
      </c>
      <c r="E31" s="5" t="s">
        <v>80</v>
      </c>
      <c r="F31" s="11">
        <v>87</v>
      </c>
      <c r="G31" s="12">
        <v>65</v>
      </c>
    </row>
    <row r="32" spans="1:7" x14ac:dyDescent="0.3">
      <c r="A32" s="5" t="s">
        <v>81</v>
      </c>
      <c r="B32" s="13">
        <v>107085</v>
      </c>
      <c r="C32" s="49">
        <v>70740</v>
      </c>
      <c r="E32" s="5" t="s">
        <v>81</v>
      </c>
      <c r="F32" s="11">
        <v>2470</v>
      </c>
      <c r="G32" s="12">
        <v>1793</v>
      </c>
    </row>
    <row r="33" spans="1:7" hidden="1" x14ac:dyDescent="0.3">
      <c r="A33" s="5" t="s">
        <v>82</v>
      </c>
      <c r="B33" s="13">
        <v>0</v>
      </c>
      <c r="C33" s="49">
        <v>0</v>
      </c>
      <c r="E33" s="5" t="s">
        <v>82</v>
      </c>
      <c r="F33" s="11">
        <v>0</v>
      </c>
      <c r="G33" s="12">
        <v>0</v>
      </c>
    </row>
    <row r="34" spans="1:7" x14ac:dyDescent="0.3">
      <c r="A34" s="5" t="s">
        <v>83</v>
      </c>
      <c r="B34" s="13">
        <v>-1100</v>
      </c>
      <c r="C34" s="49">
        <v>-6100</v>
      </c>
      <c r="E34" s="5" t="s">
        <v>83</v>
      </c>
      <c r="F34" s="11">
        <v>-25</v>
      </c>
      <c r="G34" s="12">
        <v>-154</v>
      </c>
    </row>
    <row r="35" spans="1:7" x14ac:dyDescent="0.3">
      <c r="A35" s="5" t="s">
        <v>84</v>
      </c>
      <c r="B35" s="13">
        <v>1100</v>
      </c>
      <c r="C35" s="49">
        <v>8518</v>
      </c>
      <c r="E35" s="5" t="s">
        <v>84</v>
      </c>
      <c r="F35" s="11">
        <v>25</v>
      </c>
      <c r="G35" s="12">
        <v>215</v>
      </c>
    </row>
    <row r="36" spans="1:7" x14ac:dyDescent="0.3">
      <c r="A36" s="14" t="s">
        <v>85</v>
      </c>
      <c r="B36" s="15">
        <f>SUM(B30:B35)</f>
        <v>-2272858</v>
      </c>
      <c r="C36" s="15">
        <f>SUM(C30:C35)</f>
        <v>-1595089</v>
      </c>
      <c r="E36" s="14" t="s">
        <v>85</v>
      </c>
      <c r="F36" s="15">
        <f>SUM(F30:F35)</f>
        <v>-52293</v>
      </c>
      <c r="G36" s="15">
        <f>SUM(G30:G35)</f>
        <v>-40314</v>
      </c>
    </row>
    <row r="37" spans="1:7" x14ac:dyDescent="0.3">
      <c r="A37" s="16" t="s">
        <v>86</v>
      </c>
      <c r="B37" s="16"/>
      <c r="C37" s="16"/>
      <c r="E37" s="16" t="s">
        <v>86</v>
      </c>
      <c r="F37" s="16"/>
      <c r="G37" s="16"/>
    </row>
    <row r="38" spans="1:7" x14ac:dyDescent="0.3">
      <c r="A38" s="5" t="s">
        <v>87</v>
      </c>
      <c r="B38" s="13">
        <v>143451</v>
      </c>
      <c r="C38" s="49">
        <v>4629732</v>
      </c>
      <c r="E38" s="5" t="s">
        <v>87</v>
      </c>
      <c r="F38" s="11">
        <v>3301</v>
      </c>
      <c r="G38" s="12">
        <v>117025</v>
      </c>
    </row>
    <row r="39" spans="1:7" x14ac:dyDescent="0.3">
      <c r="A39" s="5" t="s">
        <v>88</v>
      </c>
      <c r="B39" s="13">
        <v>-1348476</v>
      </c>
      <c r="C39" s="49">
        <v>-5200346</v>
      </c>
      <c r="E39" s="5" t="s">
        <v>88</v>
      </c>
      <c r="F39" s="11">
        <v>-31029</v>
      </c>
      <c r="G39" s="12">
        <v>-131448</v>
      </c>
    </row>
    <row r="40" spans="1:7" x14ac:dyDescent="0.3">
      <c r="A40" s="5" t="s">
        <v>89</v>
      </c>
      <c r="B40" s="13">
        <v>-535632</v>
      </c>
      <c r="C40" s="49">
        <v>-492625</v>
      </c>
      <c r="E40" s="5" t="s">
        <v>89</v>
      </c>
      <c r="F40" s="11">
        <v>-12235</v>
      </c>
      <c r="G40" s="12">
        <v>-12125</v>
      </c>
    </row>
    <row r="41" spans="1:7" hidden="1" x14ac:dyDescent="0.3">
      <c r="A41" s="5" t="s">
        <v>90</v>
      </c>
      <c r="B41" s="13">
        <v>0</v>
      </c>
      <c r="C41" s="49">
        <v>0</v>
      </c>
      <c r="E41" s="5" t="s">
        <v>90</v>
      </c>
      <c r="F41" s="11">
        <v>0</v>
      </c>
      <c r="G41" s="12">
        <v>0</v>
      </c>
    </row>
    <row r="42" spans="1:7" x14ac:dyDescent="0.3">
      <c r="A42" s="5" t="s">
        <v>91</v>
      </c>
      <c r="B42" s="13">
        <v>-553289</v>
      </c>
      <c r="C42" s="49">
        <v>-463528</v>
      </c>
      <c r="E42" s="5" t="s">
        <v>91</v>
      </c>
      <c r="F42" s="11">
        <v>-12609</v>
      </c>
      <c r="G42" s="12">
        <v>-11399</v>
      </c>
    </row>
    <row r="43" spans="1:7" x14ac:dyDescent="0.3">
      <c r="A43" s="5" t="s">
        <v>92</v>
      </c>
      <c r="B43" s="13">
        <v>-932889</v>
      </c>
      <c r="C43" s="49">
        <v>-796914</v>
      </c>
      <c r="E43" s="5" t="s">
        <v>92</v>
      </c>
      <c r="F43" s="11">
        <v>-21588</v>
      </c>
      <c r="G43" s="12">
        <v>-20461</v>
      </c>
    </row>
    <row r="44" spans="1:7" x14ac:dyDescent="0.3">
      <c r="A44" s="5" t="s">
        <v>93</v>
      </c>
      <c r="B44" s="13">
        <v>-147993</v>
      </c>
      <c r="C44" s="49">
        <v>-178112</v>
      </c>
      <c r="E44" s="5" t="s">
        <v>93</v>
      </c>
      <c r="F44" s="11">
        <v>-3405</v>
      </c>
      <c r="G44" s="12">
        <v>-4502</v>
      </c>
    </row>
    <row r="45" spans="1:7" x14ac:dyDescent="0.3">
      <c r="A45" s="14" t="s">
        <v>94</v>
      </c>
      <c r="B45" s="15">
        <f>SUM(B38:B44)</f>
        <v>-3374828</v>
      </c>
      <c r="C45" s="15">
        <f>SUM(C38:C44)</f>
        <v>-2501793</v>
      </c>
      <c r="E45" s="14" t="s">
        <v>94</v>
      </c>
      <c r="F45" s="15">
        <f>SUM(F38:F44)</f>
        <v>-77565</v>
      </c>
      <c r="G45" s="15">
        <f>SUM(G38:G44)</f>
        <v>-62910</v>
      </c>
    </row>
    <row r="46" spans="1:7" x14ac:dyDescent="0.3">
      <c r="A46" s="5" t="s">
        <v>109</v>
      </c>
      <c r="B46" s="13">
        <v>1580574</v>
      </c>
      <c r="C46" s="49">
        <v>-496065</v>
      </c>
      <c r="E46" s="5" t="s">
        <v>109</v>
      </c>
      <c r="F46" s="11">
        <v>37180</v>
      </c>
      <c r="G46" s="12">
        <v>-11921</v>
      </c>
    </row>
    <row r="47" spans="1:7" x14ac:dyDescent="0.3">
      <c r="A47" s="5" t="s">
        <v>95</v>
      </c>
      <c r="B47" s="13">
        <v>559899</v>
      </c>
      <c r="C47" s="49">
        <v>1018898</v>
      </c>
      <c r="E47" s="5" t="s">
        <v>95</v>
      </c>
      <c r="F47" s="11">
        <v>13265</v>
      </c>
      <c r="G47" s="12">
        <v>26158</v>
      </c>
    </row>
    <row r="48" spans="1:7" x14ac:dyDescent="0.3">
      <c r="A48" s="5" t="s">
        <v>96</v>
      </c>
      <c r="B48" s="47">
        <v>-15925</v>
      </c>
      <c r="C48" s="50">
        <v>37066</v>
      </c>
      <c r="E48" s="45" t="s">
        <v>96</v>
      </c>
      <c r="F48" s="46">
        <v>-2079</v>
      </c>
      <c r="G48" s="51">
        <v>-972</v>
      </c>
    </row>
    <row r="49" spans="1:7" ht="15" thickBot="1" x14ac:dyDescent="0.35">
      <c r="A49" s="43" t="s">
        <v>97</v>
      </c>
      <c r="B49" s="44">
        <f>SUM(B46:B48)</f>
        <v>2124548</v>
      </c>
      <c r="C49" s="44">
        <f>SUM(C46:C48)</f>
        <v>559899</v>
      </c>
      <c r="E49" s="17" t="s">
        <v>97</v>
      </c>
      <c r="F49" s="24">
        <f>SUM(F46:F48)</f>
        <v>48366</v>
      </c>
      <c r="G49" s="24">
        <f>SUM(G46:G48)</f>
        <v>13265</v>
      </c>
    </row>
    <row r="50" spans="1:7" ht="15" thickTop="1" x14ac:dyDescent="0.3"/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EC419587BC2A044BA295FFA770FA018" ma:contentTypeVersion="18" ma:contentTypeDescription="Створення нового документа." ma:contentTypeScope="" ma:versionID="f3d7dc9a6887784548cf35a060850e25">
  <xsd:schema xmlns:xsd="http://www.w3.org/2001/XMLSchema" xmlns:xs="http://www.w3.org/2001/XMLSchema" xmlns:p="http://schemas.microsoft.com/office/2006/metadata/properties" xmlns:ns2="34738d79-d1ca-4d99-9739-88085d48fd98" xmlns:ns3="7996cb9a-3109-4b05-9f29-5a8a64b58678" targetNamespace="http://schemas.microsoft.com/office/2006/metadata/properties" ma:root="true" ma:fieldsID="1742686d751f63edfc098b34d52dfd04" ns2:_="" ns3:_="">
    <xsd:import namespace="34738d79-d1ca-4d99-9739-88085d48fd98"/>
    <xsd:import namespace="7996cb9a-3109-4b05-9f29-5a8a64b58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38d79-d1ca-4d99-9739-88085d48f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5e14692a-1c11-4c78-9b85-d1587a9cb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6cb9a-3109-4b05-9f29-5a8a64b58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68cfd-af25-4027-8bef-2906dbed48b6}" ma:internalName="TaxCatchAll" ma:showField="CatchAllData" ma:web="7996cb9a-3109-4b05-9f29-5a8a64b58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96cb9a-3109-4b05-9f29-5a8a64b58678" xsi:nil="true"/>
    <lcf76f155ced4ddcb4097134ff3c332f xmlns="34738d79-d1ca-4d99-9739-88085d48fd9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01D10-2AEB-4F4D-AB31-370319F2F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38d79-d1ca-4d99-9739-88085d48fd98"/>
    <ds:schemaRef ds:uri="7996cb9a-3109-4b05-9f29-5a8a64b58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C388C-0574-4DF0-ABBC-F72B7AC69CF9}">
  <ds:schemaRefs>
    <ds:schemaRef ds:uri="http://schemas.microsoft.com/office/2006/metadata/properties"/>
    <ds:schemaRef ds:uri="http://schemas.microsoft.com/office/infopath/2007/PartnerControls"/>
    <ds:schemaRef ds:uri="7996cb9a-3109-4b05-9f29-5a8a64b58678"/>
    <ds:schemaRef ds:uri="34738d79-d1ca-4d99-9739-88085d48fd98"/>
  </ds:schemaRefs>
</ds:datastoreItem>
</file>

<file path=customXml/itemProps3.xml><?xml version="1.0" encoding="utf-8"?>
<ds:datastoreItem xmlns:ds="http://schemas.openxmlformats.org/officeDocument/2006/customXml" ds:itemID="{AA216761-6C78-4B6C-92A6-ECD3133E8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Statement of financial position</vt:lpstr>
      <vt:lpstr>Consolidated income statement</vt:lpstr>
      <vt:lpstr>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 Павло Андрійович</dc:creator>
  <cp:keywords/>
  <dc:description/>
  <cp:lastModifiedBy>Yevheniia Deryvedmid</cp:lastModifiedBy>
  <cp:revision/>
  <dcterms:created xsi:type="dcterms:W3CDTF">2020-04-10T09:44:11Z</dcterms:created>
  <dcterms:modified xsi:type="dcterms:W3CDTF">2025-04-17T14:54:39Z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0x010100DEC419587BC2A044BA295FFA770FA018</vt:lpwstr>
  </property>
  <property fmtid="{D5CDD505-2E9C-101B-9397-08002B2CF9AE}" pid="3" name="MediaServiceImageTags">
    <vt:lpwstr/>
  </property>
</Properties>
</file>