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artakyiv.sharepoint.com/sites/IR/Shared Documents/General/REPORTS/2023/9M23/PUBLICATION/"/>
    </mc:Choice>
  </mc:AlternateContent>
  <xr:revisionPtr revIDLastSave="1254" documentId="11_B5902EAC74867EF44061BE0275E68BF06DD05649" xr6:coauthVersionLast="47" xr6:coauthVersionMax="47" xr10:uidLastSave="{DA3554C8-FA35-4920-BAC5-1936FEECFF3B}"/>
  <bookViews>
    <workbookView xWindow="-108" yWindow="-108" windowWidth="23256" windowHeight="12576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3" l="1"/>
  <c r="G42" i="3"/>
  <c r="G34" i="3"/>
  <c r="G27" i="3"/>
  <c r="C46" i="3"/>
  <c r="C42" i="3"/>
  <c r="C34" i="3"/>
  <c r="C27" i="3"/>
  <c r="G8" i="2"/>
  <c r="G13" i="2" s="1"/>
  <c r="G19" i="2" s="1"/>
  <c r="G21" i="2" s="1"/>
  <c r="C8" i="2"/>
  <c r="C13" i="2" s="1"/>
  <c r="C19" i="2" s="1"/>
  <c r="C21" i="2" s="1"/>
  <c r="I48" i="1"/>
  <c r="I40" i="1"/>
  <c r="I33" i="1"/>
  <c r="I49" i="1" s="1"/>
  <c r="I21" i="1"/>
  <c r="I22" i="1" s="1"/>
  <c r="I11" i="1"/>
  <c r="D48" i="1"/>
  <c r="D40" i="1"/>
  <c r="D49" i="1" s="1"/>
  <c r="D33" i="1"/>
  <c r="D22" i="1"/>
  <c r="D21" i="1"/>
  <c r="D11" i="1"/>
  <c r="B48" i="1" l="1"/>
  <c r="F27" i="3" l="1"/>
  <c r="H21" i="1"/>
  <c r="G21" i="1"/>
  <c r="H11" i="1"/>
  <c r="G11" i="1"/>
  <c r="G22" i="1" l="1"/>
  <c r="H22" i="1"/>
  <c r="F8" i="2"/>
  <c r="F13" i="2" s="1"/>
  <c r="F19" i="2" s="1"/>
  <c r="F21" i="2" s="1"/>
  <c r="G40" i="1" l="1"/>
  <c r="H40" i="1"/>
  <c r="G33" i="1"/>
  <c r="H33" i="1"/>
  <c r="C48" i="1"/>
  <c r="G48" i="1"/>
  <c r="H48" i="1"/>
  <c r="B40" i="1"/>
  <c r="C40" i="1"/>
  <c r="B33" i="1"/>
  <c r="C33" i="1"/>
  <c r="B21" i="1"/>
  <c r="C21" i="1"/>
  <c r="B11" i="1"/>
  <c r="C11" i="1"/>
  <c r="B8" i="2"/>
  <c r="B13" i="2" s="1"/>
  <c r="B19" i="2" s="1"/>
  <c r="B21" i="2" s="1"/>
  <c r="B46" i="3"/>
  <c r="B42" i="3"/>
  <c r="B34" i="3"/>
  <c r="B27" i="3"/>
  <c r="F34" i="3"/>
  <c r="F46" i="3"/>
  <c r="F42" i="3"/>
  <c r="C22" i="1" l="1"/>
  <c r="H49" i="1"/>
  <c r="G49" i="1"/>
  <c r="B49" i="1"/>
  <c r="C49" i="1"/>
  <c r="B22" i="1"/>
</calcChain>
</file>

<file path=xl/sharedStrings.xml><?xml version="1.0" encoding="utf-8"?>
<sst xmlns="http://schemas.openxmlformats.org/spreadsheetml/2006/main" count="225" uniqueCount="104">
  <si>
    <t>ASSETS</t>
  </si>
  <si>
    <t>Non-current assets</t>
  </si>
  <si>
    <t>Property, plant and equipment</t>
  </si>
  <si>
    <t>Right-of-use assets</t>
  </si>
  <si>
    <t>Intangible assets</t>
  </si>
  <si>
    <t>Biological assets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</si>
  <si>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</si>
  <si>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</si>
  <si>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</si>
  <si>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</si>
  <si>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</si>
  <si>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</si>
  <si>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</si>
  <si>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</si>
  <si>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</si>
  <si>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</si>
  <si>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</si>
  <si>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</si>
  <si>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</si>
  <si>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</si>
  <si>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</si>
  <si>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</si>
  <si>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</si>
  <si>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</si>
  <si>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</si>
  <si>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</si>
  <si>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</si>
  <si>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</si>
  <si>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</si>
  <si>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</si>
  <si>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</si>
  <si>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</si>
  <si>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</si>
  <si>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</si>
  <si>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</si>
  <si>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>Current portion of long-term loans and borrowings</t>
  </si>
  <si>
    <t>Trade accounts payable</t>
  </si>
  <si>
    <t>Current portion of lease liability</t>
  </si>
  <si>
    <t>Other liabilities and accounts payable</t>
  </si>
  <si>
    <t>Total current liabilities</t>
  </si>
  <si>
    <t>Total equity and liabilities</t>
  </si>
  <si>
    <t>ths UAH</t>
  </si>
  <si>
    <t>ths EUR</t>
  </si>
  <si>
    <t>Revenues</t>
  </si>
  <si>
    <t>Cost of revenues</t>
  </si>
  <si>
    <t>Changes in fair value of biological assets and agricultural produce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</si>
  <si>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</si>
  <si>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</si>
  <si>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</si>
  <si>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</si>
  <si>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</si>
  <si>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Profit from operations</t>
  </si>
  <si>
    <t>Interest expense on lease liability</t>
  </si>
  <si>
    <t>Other finance costs</t>
  </si>
  <si>
    <t>Finance income</t>
  </si>
  <si>
    <t>in ths UAH</t>
  </si>
  <si>
    <t>in ths EUR</t>
  </si>
  <si>
    <t>Changes in fair value of BA and AP</t>
  </si>
  <si>
    <t xml:space="preserve">Operating activities </t>
  </si>
  <si>
    <t>Adjustments for:</t>
  </si>
  <si>
    <t>Depreciation and amortization</t>
  </si>
  <si>
    <t>VAT written off</t>
  </si>
  <si>
    <t>Interest income</t>
  </si>
  <si>
    <t>Interest expense</t>
  </si>
  <si>
    <t>Working capital adjustments: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</si>
  <si>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</si>
  <si>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</si>
  <si>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</si>
  <si>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</si>
  <si>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</si>
  <si>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</si>
  <si>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Cash deposits placement</t>
  </si>
  <si>
    <t>Cash deposits withdrawal</t>
  </si>
  <si>
    <t>Cash flows used in investing activities</t>
  </si>
  <si>
    <t>Financing activities</t>
  </si>
  <si>
    <t>Proceeds from loans and borrowings</t>
  </si>
  <si>
    <t>Payment of lease liabilities</t>
  </si>
  <si>
    <t>Payment of interest on lease liabilities</t>
  </si>
  <si>
    <t>Interest paid</t>
  </si>
  <si>
    <t>Cash and cash equivalents as at 1 January</t>
  </si>
  <si>
    <t>Currency translation difference</t>
  </si>
  <si>
    <t>Repayment of loans and borrowings</t>
  </si>
  <si>
    <t>Loss on disposal of property, plant and equipment</t>
  </si>
  <si>
    <t>Other finance income</t>
  </si>
  <si>
    <t>Allowance for trade and other accounts receivable</t>
  </si>
  <si>
    <t>Dividends paid</t>
  </si>
  <si>
    <t>Disposal of revaluation in agricultural produce in the cost of revenues</t>
  </si>
  <si>
    <t>ASTARTA HOLDING PLC</t>
  </si>
  <si>
    <t>9M2022</t>
  </si>
  <si>
    <t>Cash and cash equivalents as at 30 September</t>
  </si>
  <si>
    <t>Profit before tax</t>
  </si>
  <si>
    <t>Net profit</t>
  </si>
  <si>
    <t>Income tax expense</t>
  </si>
  <si>
    <t>Foreign exchange (gain)/loss</t>
  </si>
  <si>
    <t>9M2023</t>
  </si>
  <si>
    <t>Foreign currency exchange gain/(loss)</t>
  </si>
  <si>
    <t>Other expenses</t>
  </si>
  <si>
    <t>Net profit attributable to non-controlling  participants in limited liability company subsidiaries</t>
  </si>
  <si>
    <t>Decrease/(increase) in inventories</t>
  </si>
  <si>
    <t>Decrease/(increase) in trade and other receivables</t>
  </si>
  <si>
    <t>Increase in biological assets due to other changes</t>
  </si>
  <si>
    <t>(Decrease)/increase in trade and other payables</t>
  </si>
  <si>
    <t>Net increase in cash and cash equivalents</t>
  </si>
  <si>
    <t>Cash flows (used in)/provided by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</si>
</sst>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2060"/>
      <name val="Franklin Gothic Book"/>
      <family val="2"/>
      <charset val="204"/>
    </font>
    <font>
      <sz val="10"/>
      <color rgb="FF002060"/>
      <name val="Franklin Gothic Book"/>
      <family val="2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2D5F91"/>
      <name val="Franklin Gothic Book"/>
      <family val="2"/>
      <charset val="204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rgb="FF44546A"/>
      </top>
      <bottom/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5" applyFont="1" applyAlignment="1">
      <alignment vertical="top" wrapText="1"/>
    </xf>
    <xf numFmtId="0" fontId="5" fillId="0" borderId="0" xfId="5" applyFont="1" applyAlignment="1">
      <alignment vertical="top" wrapText="1"/>
    </xf>
    <xf numFmtId="0" fontId="5" fillId="0" borderId="0" xfId="5" applyFont="1" applyAlignment="1">
      <alignment horizontal="center" vertical="top" wrapText="1"/>
    </xf>
    <xf numFmtId="0" fontId="5" fillId="0" borderId="0" xfId="5" applyFont="1" applyAlignment="1">
      <alignment horizontal="right" vertical="top" wrapText="1"/>
    </xf>
    <xf numFmtId="3" fontId="1" fillId="0" borderId="0" xfId="0" applyNumberFormat="1" applyFont="1"/>
    <xf numFmtId="3" fontId="0" fillId="0" borderId="0" xfId="0" applyNumberFormat="1"/>
    <xf numFmtId="0" fontId="11" fillId="0" borderId="0" xfId="0" applyFont="1"/>
    <xf numFmtId="1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3" fontId="11" fillId="0" borderId="0" xfId="0" applyNumberFormat="1" applyFont="1"/>
    <xf numFmtId="0" fontId="5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right" vertical="center" wrapText="1"/>
    </xf>
    <xf numFmtId="165" fontId="5" fillId="0" borderId="0" xfId="5" applyNumberFormat="1" applyFont="1" applyAlignment="1">
      <alignment horizontal="right" vertical="top"/>
    </xf>
    <xf numFmtId="165" fontId="9" fillId="0" borderId="0" xfId="5" applyNumberFormat="1" applyFont="1" applyAlignment="1">
      <alignment horizontal="right" vertical="top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166" fontId="9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0" fontId="5" fillId="0" borderId="3" xfId="5" applyFont="1" applyBorder="1" applyAlignment="1">
      <alignment horizontal="center" vertical="top" wrapText="1"/>
    </xf>
    <xf numFmtId="0" fontId="5" fillId="0" borderId="3" xfId="5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selection sqref="A1:I1"/>
    </sheetView>
  </sheetViews>
  <sheetFormatPr defaultRowHeight="14.4" x14ac:dyDescent="0.3"/>
  <cols>
    <col min="1" max="1" width="36.88671875" bestFit="1" customWidth="1"/>
    <col min="2" max="5" width="13" customWidth="1"/>
    <col min="6" max="6" width="36.88671875" bestFit="1" customWidth="1"/>
    <col min="7" max="9" width="13" customWidth="1"/>
  </cols>
  <sheetData>
    <row r="1" spans="1:9" x14ac:dyDescent="0.3">
      <c r="A1" s="43" t="s">
        <v>87</v>
      </c>
      <c r="B1" s="43"/>
      <c r="C1" s="43"/>
      <c r="D1" s="43"/>
      <c r="E1" s="43"/>
      <c r="F1" s="43"/>
      <c r="G1" s="43"/>
      <c r="H1" s="43"/>
      <c r="I1" s="43"/>
    </row>
    <row r="2" spans="1:9" x14ac:dyDescent="0.3">
      <c r="A2" s="10" t="s">
        <v>55</v>
      </c>
      <c r="B2" s="15">
        <v>45199</v>
      </c>
      <c r="C2" s="15">
        <v>44926</v>
      </c>
      <c r="D2" s="15">
        <v>44834</v>
      </c>
      <c r="E2" s="14"/>
      <c r="F2" s="10" t="s">
        <v>56</v>
      </c>
      <c r="G2" s="15">
        <v>45199</v>
      </c>
      <c r="H2" s="15">
        <v>44926</v>
      </c>
      <c r="I2" s="15">
        <v>44834</v>
      </c>
    </row>
    <row r="3" spans="1:9" x14ac:dyDescent="0.3">
      <c r="A3" s="6" t="s">
        <v>0</v>
      </c>
      <c r="B3" s="2"/>
      <c r="C3" s="1"/>
      <c r="D3" s="2"/>
      <c r="E3" s="14"/>
      <c r="F3" s="6" t="s">
        <v>0</v>
      </c>
      <c r="G3" s="6"/>
      <c r="H3" s="1"/>
      <c r="I3" s="15"/>
    </row>
    <row r="4" spans="1:9" x14ac:dyDescent="0.3">
      <c r="A4" s="3" t="s">
        <v>1</v>
      </c>
      <c r="B4" s="2"/>
      <c r="C4" s="1"/>
      <c r="D4" s="2"/>
      <c r="E4" s="14"/>
      <c r="F4" s="3" t="s">
        <v>1</v>
      </c>
      <c r="G4" s="3"/>
      <c r="H4" s="1"/>
      <c r="I4" s="1"/>
    </row>
    <row r="5" spans="1:9" ht="13.5" customHeight="1" x14ac:dyDescent="0.3">
      <c r="A5" s="4" t="s">
        <v>2</v>
      </c>
      <c r="B5" s="16">
        <v>7417059</v>
      </c>
      <c r="C5" s="17">
        <v>7605525</v>
      </c>
      <c r="D5" s="17">
        <v>5888524</v>
      </c>
      <c r="E5" s="14"/>
      <c r="F5" s="4" t="s">
        <v>2</v>
      </c>
      <c r="G5" s="40">
        <v>192380</v>
      </c>
      <c r="H5" s="17">
        <v>195258</v>
      </c>
      <c r="I5" s="45">
        <v>165589</v>
      </c>
    </row>
    <row r="6" spans="1:9" ht="13.5" customHeight="1" x14ac:dyDescent="0.3">
      <c r="A6" s="4" t="s">
        <v>3</v>
      </c>
      <c r="B6" s="16">
        <v>4264897</v>
      </c>
      <c r="C6" s="17">
        <v>3799228</v>
      </c>
      <c r="D6" s="17">
        <v>3898503</v>
      </c>
      <c r="E6" s="14"/>
      <c r="F6" s="4" t="s">
        <v>3</v>
      </c>
      <c r="G6" s="40">
        <v>110621</v>
      </c>
      <c r="H6" s="17">
        <v>97539</v>
      </c>
      <c r="I6" s="45">
        <v>109628</v>
      </c>
    </row>
    <row r="7" spans="1:9" ht="13.5" customHeight="1" x14ac:dyDescent="0.3">
      <c r="A7" s="4" t="s">
        <v>4</v>
      </c>
      <c r="B7" s="16">
        <v>7334</v>
      </c>
      <c r="C7" s="17">
        <v>13551</v>
      </c>
      <c r="D7" s="17">
        <v>14279</v>
      </c>
      <c r="E7" s="14"/>
      <c r="F7" s="4" t="s">
        <v>4</v>
      </c>
      <c r="G7" s="40">
        <v>190</v>
      </c>
      <c r="H7" s="17">
        <v>348</v>
      </c>
      <c r="I7" s="45">
        <v>402</v>
      </c>
    </row>
    <row r="8" spans="1:9" ht="13.5" customHeight="1" x14ac:dyDescent="0.3">
      <c r="A8" s="4" t="s">
        <v>5</v>
      </c>
      <c r="B8" s="16">
        <v>1615942</v>
      </c>
      <c r="C8" s="17">
        <v>1167018</v>
      </c>
      <c r="D8" s="17">
        <v>895175</v>
      </c>
      <c r="E8" s="14"/>
      <c r="F8" s="4" t="s">
        <v>5</v>
      </c>
      <c r="G8" s="40">
        <v>41913</v>
      </c>
      <c r="H8" s="17">
        <v>29962</v>
      </c>
      <c r="I8" s="45">
        <v>25173</v>
      </c>
    </row>
    <row r="9" spans="1:9" ht="13.5" customHeight="1" x14ac:dyDescent="0.3">
      <c r="A9" s="4" t="s">
        <v>6</v>
      </c>
      <c r="B9" s="16">
        <v>9498</v>
      </c>
      <c r="C9" s="17">
        <v>7955</v>
      </c>
      <c r="D9" s="17">
        <v>23544</v>
      </c>
      <c r="E9" s="14"/>
      <c r="F9" s="4" t="s">
        <v>6</v>
      </c>
      <c r="G9" s="40">
        <v>246</v>
      </c>
      <c r="H9" s="17">
        <v>204</v>
      </c>
      <c r="I9" s="45">
        <v>662</v>
      </c>
    </row>
    <row r="10" spans="1:9" ht="13.5" customHeight="1" x14ac:dyDescent="0.3">
      <c r="A10" s="4" t="s">
        <v>7</v>
      </c>
      <c r="B10" s="16">
        <v>17272</v>
      </c>
      <c r="C10" s="17">
        <v>10807</v>
      </c>
      <c r="D10" s="17">
        <v>19920</v>
      </c>
      <c r="E10" s="14"/>
      <c r="F10" s="4" t="s">
        <v>7</v>
      </c>
      <c r="G10" s="40">
        <v>448</v>
      </c>
      <c r="H10" s="17">
        <v>277</v>
      </c>
      <c r="I10" s="45">
        <v>560</v>
      </c>
    </row>
    <row r="11" spans="1:9" ht="13.5" customHeight="1" x14ac:dyDescent="0.3">
      <c r="A11" s="7" t="s">
        <v>8</v>
      </c>
      <c r="B11" s="16">
        <f>SUM(B5:B10)</f>
        <v>13332002</v>
      </c>
      <c r="C11" s="16">
        <f>SUM(C5:C10)</f>
        <v>12604084</v>
      </c>
      <c r="D11" s="16">
        <f>SUM(D5:D10)</f>
        <v>10739945</v>
      </c>
      <c r="E11" s="14"/>
      <c r="F11" s="7" t="s">
        <v>8</v>
      </c>
      <c r="G11" s="16">
        <f>SUM(G5:G10)</f>
        <v>345798</v>
      </c>
      <c r="H11" s="16">
        <f>SUM(H5:H10)</f>
        <v>323588</v>
      </c>
      <c r="I11" s="16">
        <f>SUM(I5:I10)</f>
        <v>302014</v>
      </c>
    </row>
    <row r="12" spans="1:9" ht="13.5" customHeight="1" x14ac:dyDescent="0.3">
      <c r="A12" s="7"/>
      <c r="B12" s="18"/>
      <c r="C12" s="16"/>
      <c r="D12" s="18"/>
      <c r="E12" s="14"/>
      <c r="F12" s="19"/>
      <c r="G12" s="19"/>
      <c r="H12" s="20"/>
      <c r="I12" s="19"/>
    </row>
    <row r="13" spans="1:9" ht="13.5" customHeight="1" x14ac:dyDescent="0.3">
      <c r="A13" s="3" t="s">
        <v>9</v>
      </c>
      <c r="B13" s="2"/>
      <c r="C13" s="1"/>
      <c r="D13" s="2"/>
      <c r="E13" s="14"/>
      <c r="F13" s="3" t="s">
        <v>9</v>
      </c>
      <c r="G13" s="3"/>
      <c r="H13" s="1"/>
      <c r="I13" s="3"/>
    </row>
    <row r="14" spans="1:9" ht="13.5" customHeight="1" x14ac:dyDescent="0.3">
      <c r="A14" s="4" t="s">
        <v>10</v>
      </c>
      <c r="B14" s="16">
        <v>8597356</v>
      </c>
      <c r="C14" s="17">
        <v>9510154</v>
      </c>
      <c r="D14" s="17">
        <v>6981862</v>
      </c>
      <c r="E14" s="14"/>
      <c r="F14" s="4" t="s">
        <v>10</v>
      </c>
      <c r="G14" s="16">
        <v>222994</v>
      </c>
      <c r="H14" s="17">
        <v>244156</v>
      </c>
      <c r="I14" s="17">
        <v>196333</v>
      </c>
    </row>
    <row r="15" spans="1:9" ht="13.5" customHeight="1" x14ac:dyDescent="0.3">
      <c r="A15" s="4" t="s">
        <v>5</v>
      </c>
      <c r="B15" s="16">
        <v>3565281</v>
      </c>
      <c r="C15" s="17">
        <v>1284184</v>
      </c>
      <c r="D15" s="17">
        <v>4757683</v>
      </c>
      <c r="E15" s="14"/>
      <c r="F15" s="4" t="s">
        <v>5</v>
      </c>
      <c r="G15" s="16">
        <v>92474</v>
      </c>
      <c r="H15" s="17">
        <v>32969</v>
      </c>
      <c r="I15" s="17">
        <v>133789</v>
      </c>
    </row>
    <row r="16" spans="1:9" ht="13.5" customHeight="1" x14ac:dyDescent="0.3">
      <c r="A16" s="4" t="s">
        <v>11</v>
      </c>
      <c r="B16" s="16">
        <v>562774</v>
      </c>
      <c r="C16" s="17">
        <v>905513</v>
      </c>
      <c r="D16" s="17">
        <v>903677</v>
      </c>
      <c r="E16" s="14"/>
      <c r="F16" s="4" t="s">
        <v>11</v>
      </c>
      <c r="G16" s="16">
        <v>14597</v>
      </c>
      <c r="H16" s="17">
        <v>23247</v>
      </c>
      <c r="I16" s="17">
        <v>25411</v>
      </c>
    </row>
    <row r="17" spans="1:9" ht="16.2" customHeight="1" x14ac:dyDescent="0.3">
      <c r="A17" s="4" t="s">
        <v>12</v>
      </c>
      <c r="B17" s="16">
        <v>1780109</v>
      </c>
      <c r="C17" s="17">
        <v>2233289</v>
      </c>
      <c r="D17" s="17">
        <v>1917302</v>
      </c>
      <c r="E17" s="14"/>
      <c r="F17" s="4" t="s">
        <v>12</v>
      </c>
      <c r="G17" s="16">
        <v>46170</v>
      </c>
      <c r="H17" s="17">
        <v>57337</v>
      </c>
      <c r="I17" s="17">
        <v>53915</v>
      </c>
    </row>
    <row r="18" spans="1:9" ht="13.5" customHeight="1" x14ac:dyDescent="0.3">
      <c r="A18" s="4" t="s">
        <v>13</v>
      </c>
      <c r="B18" s="16">
        <v>36719</v>
      </c>
      <c r="C18" s="17">
        <v>1867</v>
      </c>
      <c r="D18" s="17">
        <v>5526</v>
      </c>
      <c r="E18" s="14"/>
      <c r="F18" s="4" t="s">
        <v>13</v>
      </c>
      <c r="G18" s="16">
        <v>952</v>
      </c>
      <c r="H18" s="17">
        <v>48</v>
      </c>
      <c r="I18" s="17">
        <v>155</v>
      </c>
    </row>
    <row r="19" spans="1:9" ht="13.5" customHeight="1" x14ac:dyDescent="0.3">
      <c r="A19" s="4" t="s">
        <v>14</v>
      </c>
      <c r="B19" s="16">
        <v>0</v>
      </c>
      <c r="C19" s="17">
        <v>3518</v>
      </c>
      <c r="D19" s="17">
        <v>3000</v>
      </c>
      <c r="E19" s="14"/>
      <c r="F19" s="4" t="s">
        <v>14</v>
      </c>
      <c r="G19" s="16">
        <v>0</v>
      </c>
      <c r="H19" s="17">
        <v>90</v>
      </c>
      <c r="I19" s="17">
        <v>84</v>
      </c>
    </row>
    <row r="20" spans="1:9" ht="13.5" customHeight="1" x14ac:dyDescent="0.3">
      <c r="A20" s="4" t="s">
        <v>15</v>
      </c>
      <c r="B20" s="16">
        <v>1046008</v>
      </c>
      <c r="C20" s="17">
        <v>1018898</v>
      </c>
      <c r="D20" s="17">
        <v>1698563</v>
      </c>
      <c r="E20" s="14"/>
      <c r="F20" s="4" t="s">
        <v>15</v>
      </c>
      <c r="G20" s="16">
        <v>27131</v>
      </c>
      <c r="H20" s="17">
        <v>26158</v>
      </c>
      <c r="I20" s="17">
        <v>47765</v>
      </c>
    </row>
    <row r="21" spans="1:9" ht="13.5" customHeight="1" x14ac:dyDescent="0.3">
      <c r="A21" s="7" t="s">
        <v>16</v>
      </c>
      <c r="B21" s="16">
        <f>SUM(B14:B20)</f>
        <v>15588247</v>
      </c>
      <c r="C21" s="16">
        <f>SUM(C14:C20)</f>
        <v>14957423</v>
      </c>
      <c r="D21" s="16">
        <f>SUM(D14:D20)</f>
        <v>16267613</v>
      </c>
      <c r="E21" s="14"/>
      <c r="F21" s="7" t="s">
        <v>16</v>
      </c>
      <c r="G21" s="16">
        <f>SUM(G14:G20)</f>
        <v>404318</v>
      </c>
      <c r="H21" s="16">
        <f t="shared" ref="H21" si="0">SUM(H14:H20)</f>
        <v>384005</v>
      </c>
      <c r="I21" s="16">
        <f>SUM(I14:I20)</f>
        <v>457452</v>
      </c>
    </row>
    <row r="22" spans="1:9" ht="13.5" customHeight="1" x14ac:dyDescent="0.3">
      <c r="A22" s="5" t="s">
        <v>17</v>
      </c>
      <c r="B22" s="16">
        <f>B21+B11</f>
        <v>28920249</v>
      </c>
      <c r="C22" s="16">
        <f>C21+C11</f>
        <v>27561507</v>
      </c>
      <c r="D22" s="16">
        <f>D21+D11</f>
        <v>27007558</v>
      </c>
      <c r="E22" s="14"/>
      <c r="F22" s="7" t="s">
        <v>17</v>
      </c>
      <c r="G22" s="16">
        <f>G21+G11</f>
        <v>750116</v>
      </c>
      <c r="H22" s="16">
        <f t="shared" ref="H22" si="1">H21+H11</f>
        <v>707593</v>
      </c>
      <c r="I22" s="16">
        <f>I21+I11</f>
        <v>759466</v>
      </c>
    </row>
    <row r="23" spans="1:9" ht="13.5" customHeight="1" x14ac:dyDescent="0.3">
      <c r="A23" s="5"/>
      <c r="B23" s="21"/>
      <c r="C23" s="20"/>
      <c r="D23" s="21"/>
      <c r="E23" s="22"/>
      <c r="F23" s="14"/>
      <c r="G23" s="14"/>
      <c r="H23" s="14"/>
      <c r="I23" s="14"/>
    </row>
    <row r="24" spans="1:9" ht="13.5" customHeight="1" x14ac:dyDescent="0.3">
      <c r="A24" s="5"/>
      <c r="B24" s="21"/>
      <c r="C24" s="23" t="s">
        <v>41</v>
      </c>
      <c r="D24" s="21"/>
      <c r="E24" s="22"/>
      <c r="F24" s="14"/>
      <c r="G24" s="14"/>
      <c r="H24" s="23" t="s">
        <v>42</v>
      </c>
      <c r="I24" s="23"/>
    </row>
    <row r="25" spans="1:9" ht="13.5" customHeight="1" x14ac:dyDescent="0.3">
      <c r="A25" s="6" t="s">
        <v>18</v>
      </c>
      <c r="B25" s="15">
        <v>45199</v>
      </c>
      <c r="C25" s="15">
        <v>44926</v>
      </c>
      <c r="D25" s="15">
        <v>44834</v>
      </c>
      <c r="E25" s="14"/>
      <c r="F25" s="6" t="s">
        <v>18</v>
      </c>
      <c r="G25" s="15">
        <v>45199</v>
      </c>
      <c r="H25" s="15">
        <v>44926</v>
      </c>
      <c r="I25" s="15">
        <v>44834</v>
      </c>
    </row>
    <row r="26" spans="1:9" ht="13.5" customHeight="1" x14ac:dyDescent="0.3">
      <c r="A26" s="3" t="s">
        <v>19</v>
      </c>
      <c r="B26" s="2"/>
      <c r="C26" s="1"/>
      <c r="D26" s="2"/>
      <c r="E26" s="14"/>
      <c r="F26" s="3" t="s">
        <v>19</v>
      </c>
      <c r="G26" s="3"/>
      <c r="H26" s="1"/>
      <c r="I26" s="1"/>
    </row>
    <row r="27" spans="1:9" ht="13.5" customHeight="1" x14ac:dyDescent="0.3">
      <c r="A27" s="4" t="s">
        <v>20</v>
      </c>
      <c r="B27" s="16">
        <v>1663</v>
      </c>
      <c r="C27" s="17">
        <v>1663</v>
      </c>
      <c r="D27" s="17">
        <v>1663</v>
      </c>
      <c r="E27" s="14"/>
      <c r="F27" s="4" t="s">
        <v>20</v>
      </c>
      <c r="G27" s="16">
        <v>250</v>
      </c>
      <c r="H27" s="17">
        <v>250</v>
      </c>
      <c r="I27" s="17">
        <v>250</v>
      </c>
    </row>
    <row r="28" spans="1:9" ht="13.5" customHeight="1" x14ac:dyDescent="0.3">
      <c r="A28" s="4" t="s">
        <v>21</v>
      </c>
      <c r="B28" s="16">
        <v>369798</v>
      </c>
      <c r="C28" s="17">
        <v>369798</v>
      </c>
      <c r="D28" s="17">
        <v>369798</v>
      </c>
      <c r="E28" s="14"/>
      <c r="F28" s="4" t="s">
        <v>21</v>
      </c>
      <c r="G28" s="16">
        <v>55638</v>
      </c>
      <c r="H28" s="17">
        <v>55638</v>
      </c>
      <c r="I28" s="17">
        <v>55638</v>
      </c>
    </row>
    <row r="29" spans="1:9" ht="13.5" customHeight="1" x14ac:dyDescent="0.3">
      <c r="A29" s="4" t="s">
        <v>22</v>
      </c>
      <c r="B29" s="16">
        <v>17724335</v>
      </c>
      <c r="C29" s="17">
        <v>15569378</v>
      </c>
      <c r="D29" s="17">
        <v>15359621</v>
      </c>
      <c r="E29" s="14"/>
      <c r="F29" s="4" t="s">
        <v>22</v>
      </c>
      <c r="G29" s="16">
        <v>787100</v>
      </c>
      <c r="H29" s="17">
        <v>728463</v>
      </c>
      <c r="I29" s="17">
        <v>721548</v>
      </c>
    </row>
    <row r="30" spans="1:9" ht="13.5" customHeight="1" x14ac:dyDescent="0.3">
      <c r="A30" s="4" t="s">
        <v>23</v>
      </c>
      <c r="B30" s="16">
        <v>2382430</v>
      </c>
      <c r="C30" s="17">
        <v>2810847</v>
      </c>
      <c r="D30" s="17">
        <v>1334498</v>
      </c>
      <c r="E30" s="14"/>
      <c r="F30" s="4" t="s">
        <v>23</v>
      </c>
      <c r="G30" s="16">
        <v>82263</v>
      </c>
      <c r="H30" s="17">
        <v>97057</v>
      </c>
      <c r="I30" s="17">
        <v>60447</v>
      </c>
    </row>
    <row r="31" spans="1:9" ht="13.5" customHeight="1" x14ac:dyDescent="0.3">
      <c r="A31" s="4" t="s">
        <v>24</v>
      </c>
      <c r="B31" s="16">
        <v>-137875</v>
      </c>
      <c r="C31" s="17">
        <v>-137875</v>
      </c>
      <c r="D31" s="17">
        <v>-137875</v>
      </c>
      <c r="E31" s="14"/>
      <c r="F31" s="4" t="s">
        <v>24</v>
      </c>
      <c r="G31" s="16">
        <v>-6103</v>
      </c>
      <c r="H31" s="17">
        <v>-6103</v>
      </c>
      <c r="I31" s="17">
        <v>-6103</v>
      </c>
    </row>
    <row r="32" spans="1:9" ht="13.5" customHeight="1" x14ac:dyDescent="0.3">
      <c r="A32" s="4" t="s">
        <v>25</v>
      </c>
      <c r="B32" s="16">
        <v>442156</v>
      </c>
      <c r="C32" s="17">
        <v>442639</v>
      </c>
      <c r="D32" s="17">
        <v>457642</v>
      </c>
      <c r="E32" s="14"/>
      <c r="F32" s="4" t="s">
        <v>25</v>
      </c>
      <c r="G32" s="16">
        <v>-380105</v>
      </c>
      <c r="H32" s="17">
        <v>-386066</v>
      </c>
      <c r="I32" s="17">
        <v>-342897</v>
      </c>
    </row>
    <row r="33" spans="1:9" ht="13.5" customHeight="1" x14ac:dyDescent="0.3">
      <c r="A33" s="7" t="s">
        <v>26</v>
      </c>
      <c r="B33" s="16">
        <f>SUM(B27:B32)</f>
        <v>20782507</v>
      </c>
      <c r="C33" s="16">
        <f>SUM(C27:C32)</f>
        <v>19056450</v>
      </c>
      <c r="D33" s="16">
        <f>SUM(D27:D32)</f>
        <v>17385347</v>
      </c>
      <c r="E33" s="14"/>
      <c r="F33" s="7" t="s">
        <v>26</v>
      </c>
      <c r="G33" s="16">
        <f t="shared" ref="G33:I33" si="2">SUM(G27:G32)</f>
        <v>539043</v>
      </c>
      <c r="H33" s="16">
        <f t="shared" si="2"/>
        <v>489239</v>
      </c>
      <c r="I33" s="16">
        <f t="shared" ref="I33" si="3">SUM(I27:I32)</f>
        <v>488883</v>
      </c>
    </row>
    <row r="34" spans="1:9" ht="13.5" customHeight="1" x14ac:dyDescent="0.3">
      <c r="A34" s="3" t="s">
        <v>27</v>
      </c>
      <c r="B34" s="16"/>
      <c r="C34" s="17"/>
      <c r="D34" s="16"/>
      <c r="E34" s="14"/>
      <c r="F34" s="3" t="s">
        <v>27</v>
      </c>
      <c r="G34" s="16"/>
      <c r="H34" s="17"/>
      <c r="I34" s="16"/>
    </row>
    <row r="35" spans="1:9" ht="13.5" customHeight="1" x14ac:dyDescent="0.3">
      <c r="A35" s="4" t="s">
        <v>28</v>
      </c>
      <c r="B35" s="16">
        <v>828371</v>
      </c>
      <c r="C35" s="17">
        <v>647742</v>
      </c>
      <c r="D35" s="17">
        <v>702200</v>
      </c>
      <c r="E35" s="14"/>
      <c r="F35" s="4" t="s">
        <v>28</v>
      </c>
      <c r="G35" s="16">
        <v>21486</v>
      </c>
      <c r="H35" s="17">
        <v>16630</v>
      </c>
      <c r="I35" s="17">
        <v>19746</v>
      </c>
    </row>
    <row r="36" spans="1:9" ht="13.5" customHeight="1" x14ac:dyDescent="0.3">
      <c r="A36" s="4" t="s">
        <v>29</v>
      </c>
      <c r="B36" s="16">
        <v>33179</v>
      </c>
      <c r="C36" s="17">
        <v>23191</v>
      </c>
      <c r="D36" s="17">
        <v>19083</v>
      </c>
      <c r="E36" s="14"/>
      <c r="F36" s="4" t="s">
        <v>29</v>
      </c>
      <c r="G36" s="16">
        <v>861</v>
      </c>
      <c r="H36" s="17">
        <v>595</v>
      </c>
      <c r="I36" s="17">
        <v>537</v>
      </c>
    </row>
    <row r="37" spans="1:9" ht="13.5" customHeight="1" x14ac:dyDescent="0.3">
      <c r="A37" s="4" t="s">
        <v>30</v>
      </c>
      <c r="B37" s="16">
        <v>1646</v>
      </c>
      <c r="C37" s="17">
        <v>1646</v>
      </c>
      <c r="D37" s="17">
        <v>1646</v>
      </c>
      <c r="E37" s="14"/>
      <c r="F37" s="4" t="s">
        <v>30</v>
      </c>
      <c r="G37" s="16">
        <v>43</v>
      </c>
      <c r="H37" s="17">
        <v>42</v>
      </c>
      <c r="I37" s="17">
        <v>46</v>
      </c>
    </row>
    <row r="38" spans="1:9" ht="13.5" customHeight="1" x14ac:dyDescent="0.3">
      <c r="A38" s="4" t="s">
        <v>31</v>
      </c>
      <c r="B38" s="16">
        <v>3475217</v>
      </c>
      <c r="C38" s="17">
        <v>3110170</v>
      </c>
      <c r="D38" s="17">
        <v>3172230</v>
      </c>
      <c r="E38" s="14"/>
      <c r="F38" s="4" t="s">
        <v>31</v>
      </c>
      <c r="G38" s="16">
        <v>90138</v>
      </c>
      <c r="H38" s="17">
        <v>79848</v>
      </c>
      <c r="I38" s="17">
        <v>89205</v>
      </c>
    </row>
    <row r="39" spans="1:9" ht="13.5" customHeight="1" x14ac:dyDescent="0.3">
      <c r="A39" s="4" t="s">
        <v>32</v>
      </c>
      <c r="B39" s="16">
        <v>250056</v>
      </c>
      <c r="C39" s="17">
        <v>294800</v>
      </c>
      <c r="D39" s="17">
        <v>97378</v>
      </c>
      <c r="E39" s="14"/>
      <c r="F39" s="4" t="s">
        <v>32</v>
      </c>
      <c r="G39" s="16">
        <v>6486</v>
      </c>
      <c r="H39" s="17">
        <v>7568</v>
      </c>
      <c r="I39" s="17">
        <v>2738</v>
      </c>
    </row>
    <row r="40" spans="1:9" ht="13.5" customHeight="1" x14ac:dyDescent="0.3">
      <c r="A40" s="7" t="s">
        <v>33</v>
      </c>
      <c r="B40" s="16">
        <f>SUM(B35:B39)</f>
        <v>4588469</v>
      </c>
      <c r="C40" s="16">
        <f>SUM(C35:C39)</f>
        <v>4077549</v>
      </c>
      <c r="D40" s="16">
        <f>SUM(D35:D39)</f>
        <v>3992537</v>
      </c>
      <c r="E40" s="14"/>
      <c r="F40" s="7" t="s">
        <v>33</v>
      </c>
      <c r="G40" s="16">
        <f t="shared" ref="G40:I40" si="4">SUM(G35:G39)</f>
        <v>119014</v>
      </c>
      <c r="H40" s="16">
        <f t="shared" si="4"/>
        <v>104683</v>
      </c>
      <c r="I40" s="16">
        <f t="shared" ref="I40" si="5">SUM(I35:I39)</f>
        <v>112272</v>
      </c>
    </row>
    <row r="41" spans="1:9" ht="13.5" customHeight="1" x14ac:dyDescent="0.3">
      <c r="A41" s="3" t="s">
        <v>34</v>
      </c>
      <c r="B41" s="2"/>
      <c r="C41" s="17"/>
      <c r="D41" s="2"/>
      <c r="E41" s="14"/>
      <c r="F41" s="3" t="s">
        <v>34</v>
      </c>
      <c r="G41" s="16"/>
      <c r="H41" s="17"/>
      <c r="I41" s="16"/>
    </row>
    <row r="42" spans="1:9" ht="13.5" customHeight="1" x14ac:dyDescent="0.3">
      <c r="A42" s="4" t="s">
        <v>28</v>
      </c>
      <c r="B42" s="16">
        <v>614149</v>
      </c>
      <c r="C42" s="39">
        <v>1623919</v>
      </c>
      <c r="D42" s="17">
        <v>3079475</v>
      </c>
      <c r="E42" s="14"/>
      <c r="F42" s="4" t="s">
        <v>28</v>
      </c>
      <c r="G42" s="16">
        <v>15929</v>
      </c>
      <c r="H42" s="39">
        <v>41691</v>
      </c>
      <c r="I42" s="17">
        <v>86597</v>
      </c>
    </row>
    <row r="43" spans="1:9" ht="13.5" customHeight="1" x14ac:dyDescent="0.3">
      <c r="A43" s="4" t="s">
        <v>35</v>
      </c>
      <c r="B43" s="16">
        <v>516930</v>
      </c>
      <c r="C43" s="17">
        <v>431118</v>
      </c>
      <c r="D43" s="17">
        <v>423564</v>
      </c>
      <c r="E43" s="14"/>
      <c r="F43" s="4" t="s">
        <v>35</v>
      </c>
      <c r="G43" s="16">
        <v>13408</v>
      </c>
      <c r="H43" s="17">
        <v>11068</v>
      </c>
      <c r="I43" s="17">
        <v>11911</v>
      </c>
    </row>
    <row r="44" spans="1:9" ht="13.5" customHeight="1" x14ac:dyDescent="0.3">
      <c r="A44" s="4" t="s">
        <v>36</v>
      </c>
      <c r="B44" s="16">
        <v>568221</v>
      </c>
      <c r="C44" s="17">
        <v>329872</v>
      </c>
      <c r="D44" s="17">
        <v>292401</v>
      </c>
      <c r="E44" s="14"/>
      <c r="F44" s="4" t="s">
        <v>36</v>
      </c>
      <c r="G44" s="16">
        <v>14738</v>
      </c>
      <c r="H44" s="17">
        <v>8469</v>
      </c>
      <c r="I44" s="17">
        <v>8223</v>
      </c>
    </row>
    <row r="45" spans="1:9" ht="13.5" customHeight="1" x14ac:dyDescent="0.3">
      <c r="A45" s="4" t="s">
        <v>37</v>
      </c>
      <c r="B45" s="16">
        <v>1156728</v>
      </c>
      <c r="C45" s="17">
        <v>1141038</v>
      </c>
      <c r="D45" s="17">
        <v>1040356</v>
      </c>
      <c r="E45" s="14"/>
      <c r="F45" s="4" t="s">
        <v>37</v>
      </c>
      <c r="G45" s="16">
        <v>30003</v>
      </c>
      <c r="H45" s="17">
        <v>29294</v>
      </c>
      <c r="I45" s="17">
        <v>29255</v>
      </c>
    </row>
    <row r="46" spans="1:9" ht="13.5" customHeight="1" x14ac:dyDescent="0.3">
      <c r="A46" s="4" t="s">
        <v>13</v>
      </c>
      <c r="B46" s="16">
        <v>72478</v>
      </c>
      <c r="C46" s="17">
        <v>172163</v>
      </c>
      <c r="D46" s="17">
        <v>136542</v>
      </c>
      <c r="E46" s="14"/>
      <c r="F46" s="4" t="s">
        <v>13</v>
      </c>
      <c r="G46" s="16">
        <v>1880</v>
      </c>
      <c r="H46" s="17">
        <v>4420</v>
      </c>
      <c r="I46" s="17">
        <v>3840</v>
      </c>
    </row>
    <row r="47" spans="1:9" ht="13.5" customHeight="1" x14ac:dyDescent="0.3">
      <c r="A47" s="4" t="s">
        <v>38</v>
      </c>
      <c r="B47" s="16">
        <v>620767</v>
      </c>
      <c r="C47" s="17">
        <v>729398</v>
      </c>
      <c r="D47" s="17">
        <v>657336</v>
      </c>
      <c r="E47" s="14"/>
      <c r="F47" s="4" t="s">
        <v>38</v>
      </c>
      <c r="G47" s="16">
        <v>16101</v>
      </c>
      <c r="H47" s="17">
        <v>18729</v>
      </c>
      <c r="I47" s="17">
        <v>18485</v>
      </c>
    </row>
    <row r="48" spans="1:9" ht="13.5" customHeight="1" x14ac:dyDescent="0.3">
      <c r="A48" s="7" t="s">
        <v>39</v>
      </c>
      <c r="B48" s="16">
        <f>SUM(B42:B47)</f>
        <v>3549273</v>
      </c>
      <c r="C48" s="16">
        <f>SUM(C42:C47)</f>
        <v>4427508</v>
      </c>
      <c r="D48" s="16">
        <f>SUM(D42:D47)</f>
        <v>5629674</v>
      </c>
      <c r="E48" s="14"/>
      <c r="F48" s="7" t="s">
        <v>39</v>
      </c>
      <c r="G48" s="16">
        <f>SUM(G42:G47)</f>
        <v>92059</v>
      </c>
      <c r="H48" s="16">
        <f>SUM(H42:H47)</f>
        <v>113671</v>
      </c>
      <c r="I48" s="16">
        <f>SUM(I42:I47)</f>
        <v>158311</v>
      </c>
    </row>
    <row r="49" spans="1:9" ht="13.5" customHeight="1" x14ac:dyDescent="0.3">
      <c r="A49" s="7" t="s">
        <v>40</v>
      </c>
      <c r="B49" s="16">
        <f>B33+B40+B48</f>
        <v>28920249</v>
      </c>
      <c r="C49" s="16">
        <f>C33+C40+C48</f>
        <v>27561507</v>
      </c>
      <c r="D49" s="16">
        <f>D33+D40+D48</f>
        <v>27007558</v>
      </c>
      <c r="E49" s="14"/>
      <c r="F49" s="7" t="s">
        <v>40</v>
      </c>
      <c r="G49" s="16">
        <f>G33+G40+G48</f>
        <v>750116</v>
      </c>
      <c r="H49" s="16">
        <f>H33+H40+H48</f>
        <v>707593</v>
      </c>
      <c r="I49" s="16">
        <f>I33+I40+I48</f>
        <v>759466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G1"/>
    </sheetView>
  </sheetViews>
  <sheetFormatPr defaultRowHeight="14.4" x14ac:dyDescent="0.3"/>
  <cols>
    <col min="1" max="1" width="37.33203125" customWidth="1"/>
    <col min="2" max="2" width="14.33203125" customWidth="1"/>
    <col min="3" max="3" width="11.88671875" customWidth="1"/>
    <col min="4" max="4" width="4.33203125" customWidth="1"/>
    <col min="5" max="5" width="40.6640625" customWidth="1"/>
    <col min="6" max="6" width="10.6640625" customWidth="1"/>
    <col min="7" max="7" width="10.5546875" customWidth="1"/>
  </cols>
  <sheetData>
    <row r="1" spans="1:7" x14ac:dyDescent="0.3">
      <c r="A1" s="44" t="s">
        <v>87</v>
      </c>
      <c r="B1" s="44"/>
      <c r="C1" s="44"/>
      <c r="D1" s="44"/>
      <c r="E1" s="44"/>
      <c r="F1" s="44"/>
      <c r="G1" s="44"/>
    </row>
    <row r="2" spans="1:7" x14ac:dyDescent="0.3">
      <c r="A2" s="14"/>
      <c r="B2" s="14"/>
      <c r="C2" s="14"/>
      <c r="D2" s="14"/>
      <c r="E2" s="14"/>
      <c r="F2" s="14"/>
      <c r="G2" s="14"/>
    </row>
    <row r="3" spans="1:7" x14ac:dyDescent="0.3">
      <c r="A3" s="10" t="s">
        <v>55</v>
      </c>
      <c r="B3" s="10" t="s">
        <v>94</v>
      </c>
      <c r="C3" s="10" t="s">
        <v>88</v>
      </c>
      <c r="D3" s="24"/>
      <c r="E3" s="10" t="s">
        <v>56</v>
      </c>
      <c r="F3" s="10" t="s">
        <v>94</v>
      </c>
      <c r="G3" s="10" t="s">
        <v>88</v>
      </c>
    </row>
    <row r="4" spans="1:7" ht="17.399999999999999" customHeight="1" x14ac:dyDescent="0.3">
      <c r="A4" s="9"/>
      <c r="B4" s="9"/>
      <c r="C4" s="11"/>
      <c r="D4" s="25"/>
      <c r="E4" s="26"/>
      <c r="F4" s="9"/>
      <c r="G4" s="9"/>
    </row>
    <row r="5" spans="1:7" x14ac:dyDescent="0.3">
      <c r="A5" s="8" t="s">
        <v>43</v>
      </c>
      <c r="B5" s="27">
        <v>15513556</v>
      </c>
      <c r="C5" s="28">
        <v>11268541</v>
      </c>
      <c r="D5" s="14"/>
      <c r="E5" s="8" t="s">
        <v>43</v>
      </c>
      <c r="F5" s="27">
        <v>391998</v>
      </c>
      <c r="G5" s="28">
        <v>341343</v>
      </c>
    </row>
    <row r="6" spans="1:7" x14ac:dyDescent="0.3">
      <c r="A6" s="8" t="s">
        <v>44</v>
      </c>
      <c r="B6" s="27">
        <v>-11356609</v>
      </c>
      <c r="C6" s="28">
        <v>-8607304</v>
      </c>
      <c r="D6" s="14"/>
      <c r="E6" s="8" t="s">
        <v>44</v>
      </c>
      <c r="F6" s="27">
        <v>-286709</v>
      </c>
      <c r="G6" s="28">
        <v>-261471</v>
      </c>
    </row>
    <row r="7" spans="1:7" x14ac:dyDescent="0.3">
      <c r="A7" s="8" t="s">
        <v>57</v>
      </c>
      <c r="B7" s="27">
        <v>1896751</v>
      </c>
      <c r="C7" s="28">
        <v>2282258</v>
      </c>
      <c r="D7" s="14"/>
      <c r="E7" s="8" t="s">
        <v>57</v>
      </c>
      <c r="F7" s="27">
        <v>47620</v>
      </c>
      <c r="G7" s="28">
        <v>68582</v>
      </c>
    </row>
    <row r="8" spans="1:7" x14ac:dyDescent="0.3">
      <c r="A8" s="7" t="s">
        <v>46</v>
      </c>
      <c r="B8" s="27">
        <f>SUM(B5:B7)</f>
        <v>6053698</v>
      </c>
      <c r="C8" s="27">
        <f>SUM(C5:C7)</f>
        <v>4943495</v>
      </c>
      <c r="D8" s="14"/>
      <c r="E8" s="7" t="s">
        <v>46</v>
      </c>
      <c r="F8" s="27">
        <f>SUM(F5:F7)</f>
        <v>152909</v>
      </c>
      <c r="G8" s="27">
        <f>SUM(G5:G7)</f>
        <v>148454</v>
      </c>
    </row>
    <row r="9" spans="1:7" x14ac:dyDescent="0.3">
      <c r="A9" s="8" t="s">
        <v>47</v>
      </c>
      <c r="B9" s="27">
        <v>18261</v>
      </c>
      <c r="C9" s="28">
        <v>19346</v>
      </c>
      <c r="D9" s="14"/>
      <c r="E9" s="8" t="s">
        <v>47</v>
      </c>
      <c r="F9" s="27">
        <v>461</v>
      </c>
      <c r="G9" s="28">
        <v>606</v>
      </c>
    </row>
    <row r="10" spans="1:7" x14ac:dyDescent="0.3">
      <c r="A10" s="8" t="s">
        <v>48</v>
      </c>
      <c r="B10" s="27">
        <v>-711783</v>
      </c>
      <c r="C10" s="28">
        <v>-544982</v>
      </c>
      <c r="D10" s="14"/>
      <c r="E10" s="8" t="s">
        <v>48</v>
      </c>
      <c r="F10" s="27">
        <v>-17936</v>
      </c>
      <c r="G10" s="28">
        <v>-16611</v>
      </c>
    </row>
    <row r="11" spans="1:7" x14ac:dyDescent="0.3">
      <c r="A11" s="8" t="s">
        <v>49</v>
      </c>
      <c r="B11" s="27">
        <v>-1863382</v>
      </c>
      <c r="C11" s="28">
        <v>-976271</v>
      </c>
      <c r="D11" s="14"/>
      <c r="E11" s="8" t="s">
        <v>49</v>
      </c>
      <c r="F11" s="27">
        <v>-47200</v>
      </c>
      <c r="G11" s="28">
        <v>-29322</v>
      </c>
    </row>
    <row r="12" spans="1:7" x14ac:dyDescent="0.3">
      <c r="A12" s="8" t="s">
        <v>50</v>
      </c>
      <c r="B12" s="27">
        <v>-330297</v>
      </c>
      <c r="C12" s="28">
        <v>-260507</v>
      </c>
      <c r="D12" s="14"/>
      <c r="E12" s="8" t="s">
        <v>50</v>
      </c>
      <c r="F12" s="27">
        <v>-8328</v>
      </c>
      <c r="G12" s="28">
        <v>-8122</v>
      </c>
    </row>
    <row r="13" spans="1:7" x14ac:dyDescent="0.3">
      <c r="A13" s="7" t="s">
        <v>51</v>
      </c>
      <c r="B13" s="27">
        <f>SUM(B8:B12)</f>
        <v>3166497</v>
      </c>
      <c r="C13" s="27">
        <f>SUM(C8:C12)</f>
        <v>3181081</v>
      </c>
      <c r="D13" s="14"/>
      <c r="E13" s="7" t="s">
        <v>51</v>
      </c>
      <c r="F13" s="27">
        <f>SUM(F8:F12)</f>
        <v>79906</v>
      </c>
      <c r="G13" s="27">
        <f>SUM(G8:G12)</f>
        <v>95005</v>
      </c>
    </row>
    <row r="14" spans="1:7" x14ac:dyDescent="0.3">
      <c r="A14" s="8" t="s">
        <v>52</v>
      </c>
      <c r="B14" s="27">
        <v>-620658</v>
      </c>
      <c r="C14" s="28">
        <v>-549069</v>
      </c>
      <c r="D14" s="14"/>
      <c r="E14" s="8" t="s">
        <v>52</v>
      </c>
      <c r="F14" s="27">
        <v>-15673</v>
      </c>
      <c r="G14" s="28">
        <v>-16729</v>
      </c>
    </row>
    <row r="15" spans="1:7" x14ac:dyDescent="0.3">
      <c r="A15" s="8" t="s">
        <v>53</v>
      </c>
      <c r="B15" s="27">
        <v>-157537</v>
      </c>
      <c r="C15" s="28">
        <v>-159896</v>
      </c>
      <c r="D15" s="14"/>
      <c r="E15" s="8" t="s">
        <v>53</v>
      </c>
      <c r="F15" s="27">
        <v>-3988</v>
      </c>
      <c r="G15" s="28">
        <v>-4737</v>
      </c>
    </row>
    <row r="16" spans="1:7" x14ac:dyDescent="0.3">
      <c r="A16" s="8" t="s">
        <v>95</v>
      </c>
      <c r="B16" s="27">
        <v>61634</v>
      </c>
      <c r="C16" s="28">
        <v>-234523</v>
      </c>
      <c r="D16" s="14"/>
      <c r="E16" s="8" t="s">
        <v>95</v>
      </c>
      <c r="F16" s="27">
        <v>1559</v>
      </c>
      <c r="G16" s="28">
        <v>-6752</v>
      </c>
    </row>
    <row r="17" spans="1:7" x14ac:dyDescent="0.3">
      <c r="A17" s="8" t="s">
        <v>54</v>
      </c>
      <c r="B17" s="27">
        <v>57275</v>
      </c>
      <c r="C17" s="28">
        <v>30155</v>
      </c>
      <c r="D17" s="14"/>
      <c r="E17" s="8" t="s">
        <v>54</v>
      </c>
      <c r="F17" s="27">
        <v>1450</v>
      </c>
      <c r="G17" s="28">
        <v>893</v>
      </c>
    </row>
    <row r="18" spans="1:7" x14ac:dyDescent="0.3">
      <c r="A18" s="8" t="s">
        <v>96</v>
      </c>
      <c r="B18" s="27">
        <v>-5163</v>
      </c>
      <c r="C18" s="28">
        <v>-8411</v>
      </c>
      <c r="D18" s="14"/>
      <c r="E18" s="8" t="s">
        <v>96</v>
      </c>
      <c r="F18" s="27">
        <v>-130</v>
      </c>
      <c r="G18" s="28">
        <v>-234</v>
      </c>
    </row>
    <row r="19" spans="1:7" x14ac:dyDescent="0.3">
      <c r="A19" s="7" t="s">
        <v>90</v>
      </c>
      <c r="B19" s="27">
        <f>SUM(B13:B18)</f>
        <v>2502048</v>
      </c>
      <c r="C19" s="27">
        <f>SUM(C13:C18)</f>
        <v>2259337</v>
      </c>
      <c r="D19" s="14"/>
      <c r="E19" s="7" t="s">
        <v>90</v>
      </c>
      <c r="F19" s="27">
        <f>SUM(F13:F18)</f>
        <v>63124</v>
      </c>
      <c r="G19" s="27">
        <f>SUM(G13:G18)</f>
        <v>67446</v>
      </c>
    </row>
    <row r="20" spans="1:7" x14ac:dyDescent="0.3">
      <c r="A20" s="8" t="s">
        <v>92</v>
      </c>
      <c r="B20" s="27">
        <v>-282935</v>
      </c>
      <c r="C20" s="28">
        <v>-183185</v>
      </c>
      <c r="D20" s="14"/>
      <c r="E20" s="8" t="s">
        <v>92</v>
      </c>
      <c r="F20" s="27">
        <v>-7157</v>
      </c>
      <c r="G20" s="28">
        <v>-5376</v>
      </c>
    </row>
    <row r="21" spans="1:7" x14ac:dyDescent="0.3">
      <c r="A21" s="7" t="s">
        <v>91</v>
      </c>
      <c r="B21" s="27">
        <f>SUM(B19:B20)</f>
        <v>2219113</v>
      </c>
      <c r="C21" s="27">
        <f>SUM(C19:C20)</f>
        <v>2076152</v>
      </c>
      <c r="D21" s="14"/>
      <c r="E21" s="7" t="s">
        <v>91</v>
      </c>
      <c r="F21" s="27">
        <f>SUM(F19:F20)</f>
        <v>55967</v>
      </c>
      <c r="G21" s="27">
        <f>SUM(G19:G20)</f>
        <v>62070</v>
      </c>
    </row>
    <row r="22" spans="1:7" x14ac:dyDescent="0.3">
      <c r="A22" s="2"/>
      <c r="B22" s="1"/>
      <c r="C22" s="1"/>
      <c r="E22" s="2"/>
      <c r="F22" s="1"/>
      <c r="G22" s="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zoomScaleNormal="100" workbookViewId="0">
      <selection sqref="A1:G1"/>
    </sheetView>
  </sheetViews>
  <sheetFormatPr defaultRowHeight="14.4" x14ac:dyDescent="0.3"/>
  <cols>
    <col min="1" max="1" width="64.88671875" bestFit="1" customWidth="1"/>
    <col min="2" max="2" width="13.44140625" customWidth="1"/>
    <col min="3" max="3" width="13.33203125" customWidth="1"/>
    <col min="4" max="4" width="6.33203125" customWidth="1"/>
    <col min="5" max="5" width="62.21875" bestFit="1" customWidth="1"/>
    <col min="6" max="6" width="12.109375" customWidth="1"/>
    <col min="7" max="7" width="12.5546875" customWidth="1"/>
  </cols>
  <sheetData>
    <row r="1" spans="1:7" x14ac:dyDescent="0.3">
      <c r="A1" s="44" t="s">
        <v>87</v>
      </c>
      <c r="B1" s="44"/>
      <c r="C1" s="44"/>
      <c r="D1" s="44"/>
      <c r="E1" s="44"/>
      <c r="F1" s="44"/>
      <c r="G1" s="44"/>
    </row>
    <row r="2" spans="1:7" x14ac:dyDescent="0.3">
      <c r="A2" s="14"/>
      <c r="B2" s="14"/>
      <c r="C2" s="14"/>
      <c r="D2" s="14"/>
      <c r="E2" s="14"/>
      <c r="F2" s="14"/>
      <c r="G2" s="14"/>
    </row>
    <row r="3" spans="1:7" x14ac:dyDescent="0.3">
      <c r="A3" s="10" t="s">
        <v>55</v>
      </c>
      <c r="B3" s="10" t="s">
        <v>94</v>
      </c>
      <c r="C3" s="10" t="s">
        <v>88</v>
      </c>
      <c r="D3" s="14"/>
      <c r="E3" s="10" t="s">
        <v>56</v>
      </c>
      <c r="F3" s="10" t="s">
        <v>94</v>
      </c>
      <c r="G3" s="10" t="s">
        <v>88</v>
      </c>
    </row>
    <row r="4" spans="1:7" x14ac:dyDescent="0.3">
      <c r="A4" s="41"/>
      <c r="B4" s="41"/>
      <c r="C4" s="41"/>
      <c r="D4" s="14"/>
      <c r="E4" s="41"/>
      <c r="F4" s="42"/>
      <c r="G4" s="42"/>
    </row>
    <row r="5" spans="1:7" x14ac:dyDescent="0.3">
      <c r="A5" s="29" t="s">
        <v>58</v>
      </c>
      <c r="B5" s="30"/>
      <c r="D5" s="14"/>
      <c r="E5" s="29" t="s">
        <v>58</v>
      </c>
      <c r="F5" s="26"/>
    </row>
    <row r="6" spans="1:7" x14ac:dyDescent="0.3">
      <c r="A6" s="29" t="s">
        <v>90</v>
      </c>
      <c r="B6" s="30">
        <v>2502048</v>
      </c>
      <c r="C6" s="30">
        <v>2259337</v>
      </c>
      <c r="D6" s="14"/>
      <c r="E6" s="29" t="s">
        <v>90</v>
      </c>
      <c r="F6" s="30">
        <v>63124</v>
      </c>
      <c r="G6" s="30">
        <v>67446</v>
      </c>
    </row>
    <row r="7" spans="1:7" x14ac:dyDescent="0.3">
      <c r="A7" s="32" t="s">
        <v>59</v>
      </c>
      <c r="B7" s="30"/>
      <c r="C7" s="30"/>
      <c r="D7" s="14"/>
      <c r="E7" s="32" t="s">
        <v>59</v>
      </c>
      <c r="F7" s="30"/>
      <c r="G7" s="30"/>
    </row>
    <row r="8" spans="1:7" x14ac:dyDescent="0.3">
      <c r="A8" s="32" t="s">
        <v>60</v>
      </c>
      <c r="B8" s="30">
        <v>1455398</v>
      </c>
      <c r="C8" s="31">
        <v>1177636</v>
      </c>
      <c r="D8" s="14"/>
      <c r="E8" s="32" t="s">
        <v>60</v>
      </c>
      <c r="F8" s="30">
        <v>36726</v>
      </c>
      <c r="G8" s="31">
        <v>35797</v>
      </c>
    </row>
    <row r="9" spans="1:7" x14ac:dyDescent="0.3">
      <c r="A9" s="32" t="s">
        <v>84</v>
      </c>
      <c r="B9" s="30">
        <v>-6589</v>
      </c>
      <c r="C9" s="31">
        <v>4575</v>
      </c>
      <c r="D9" s="14"/>
      <c r="E9" s="32" t="s">
        <v>84</v>
      </c>
      <c r="F9" s="30">
        <v>-166</v>
      </c>
      <c r="G9" s="31">
        <v>143</v>
      </c>
    </row>
    <row r="10" spans="1:7" x14ac:dyDescent="0.3">
      <c r="A10" s="32" t="s">
        <v>82</v>
      </c>
      <c r="B10" s="30">
        <v>17854</v>
      </c>
      <c r="C10" s="31">
        <v>34665</v>
      </c>
      <c r="D10" s="14"/>
      <c r="E10" s="32" t="s">
        <v>82</v>
      </c>
      <c r="F10" s="30">
        <v>450</v>
      </c>
      <c r="G10" s="31">
        <v>1081</v>
      </c>
    </row>
    <row r="11" spans="1:7" x14ac:dyDescent="0.3">
      <c r="A11" s="32" t="s">
        <v>61</v>
      </c>
      <c r="B11" s="30">
        <v>20842</v>
      </c>
      <c r="C11" s="31">
        <v>12853</v>
      </c>
      <c r="D11" s="14"/>
      <c r="E11" s="32" t="s">
        <v>61</v>
      </c>
      <c r="F11" s="30">
        <v>526</v>
      </c>
      <c r="G11" s="31">
        <v>401</v>
      </c>
    </row>
    <row r="12" spans="1:7" x14ac:dyDescent="0.3">
      <c r="A12" s="32" t="s">
        <v>62</v>
      </c>
      <c r="B12" s="30">
        <v>-54041</v>
      </c>
      <c r="C12" s="31">
        <v>-28205</v>
      </c>
      <c r="D12" s="14"/>
      <c r="E12" s="32" t="s">
        <v>62</v>
      </c>
      <c r="F12" s="30">
        <v>-1368</v>
      </c>
      <c r="G12" s="31">
        <v>-835</v>
      </c>
    </row>
    <row r="13" spans="1:7" x14ac:dyDescent="0.3">
      <c r="A13" s="32" t="s">
        <v>83</v>
      </c>
      <c r="B13" s="30">
        <v>-3234</v>
      </c>
      <c r="C13" s="31">
        <v>-1950</v>
      </c>
      <c r="D13" s="14"/>
      <c r="E13" s="32" t="s">
        <v>83</v>
      </c>
      <c r="F13" s="30">
        <v>-82</v>
      </c>
      <c r="G13" s="31">
        <v>-58</v>
      </c>
    </row>
    <row r="14" spans="1:7" x14ac:dyDescent="0.3">
      <c r="A14" s="32" t="s">
        <v>63</v>
      </c>
      <c r="B14" s="30">
        <v>119373</v>
      </c>
      <c r="C14" s="31">
        <v>138969</v>
      </c>
      <c r="D14" s="14"/>
      <c r="E14" s="32" t="s">
        <v>63</v>
      </c>
      <c r="F14" s="30">
        <v>3022</v>
      </c>
      <c r="G14" s="31">
        <v>4117</v>
      </c>
    </row>
    <row r="15" spans="1:7" x14ac:dyDescent="0.3">
      <c r="A15" s="32" t="s">
        <v>53</v>
      </c>
      <c r="B15" s="30">
        <v>28124</v>
      </c>
      <c r="C15" s="31">
        <v>14430</v>
      </c>
      <c r="D15" s="14"/>
      <c r="E15" s="32" t="s">
        <v>53</v>
      </c>
      <c r="F15" s="30">
        <v>712</v>
      </c>
      <c r="G15" s="31">
        <v>428</v>
      </c>
    </row>
    <row r="16" spans="1:7" x14ac:dyDescent="0.3">
      <c r="A16" s="32" t="s">
        <v>52</v>
      </c>
      <c r="B16" s="30">
        <v>620658</v>
      </c>
      <c r="C16" s="31">
        <v>549069</v>
      </c>
      <c r="D16" s="14"/>
      <c r="E16" s="32" t="s">
        <v>52</v>
      </c>
      <c r="F16" s="30">
        <v>15673</v>
      </c>
      <c r="G16" s="31">
        <v>16729</v>
      </c>
    </row>
    <row r="17" spans="1:7" x14ac:dyDescent="0.3">
      <c r="A17" s="32" t="s">
        <v>45</v>
      </c>
      <c r="B17" s="30">
        <v>-1896751</v>
      </c>
      <c r="C17" s="31">
        <v>-2282258</v>
      </c>
      <c r="D17" s="14"/>
      <c r="E17" s="32" t="s">
        <v>45</v>
      </c>
      <c r="F17" s="30">
        <v>-47620</v>
      </c>
      <c r="G17" s="31">
        <v>-68582</v>
      </c>
    </row>
    <row r="18" spans="1:7" x14ac:dyDescent="0.3">
      <c r="A18" s="32" t="s">
        <v>86</v>
      </c>
      <c r="B18" s="30">
        <v>1674987</v>
      </c>
      <c r="C18" s="31">
        <v>1662010</v>
      </c>
      <c r="D18" s="14"/>
      <c r="E18" s="32" t="s">
        <v>86</v>
      </c>
      <c r="F18" s="30">
        <v>42287</v>
      </c>
      <c r="G18" s="31">
        <v>50488</v>
      </c>
    </row>
    <row r="19" spans="1:7" ht="27.6" x14ac:dyDescent="0.3">
      <c r="A19" s="32" t="s">
        <v>97</v>
      </c>
      <c r="B19" s="30">
        <v>10040</v>
      </c>
      <c r="C19" s="31">
        <v>6497</v>
      </c>
      <c r="D19" s="14"/>
      <c r="E19" s="32" t="s">
        <v>97</v>
      </c>
      <c r="F19" s="30">
        <v>254</v>
      </c>
      <c r="G19" s="31">
        <v>192</v>
      </c>
    </row>
    <row r="20" spans="1:7" x14ac:dyDescent="0.3">
      <c r="A20" s="32" t="s">
        <v>93</v>
      </c>
      <c r="B20" s="30">
        <v>-61634</v>
      </c>
      <c r="C20" s="31">
        <v>234523</v>
      </c>
      <c r="D20" s="14"/>
      <c r="E20" s="32" t="s">
        <v>93</v>
      </c>
      <c r="F20" s="30">
        <v>-1559</v>
      </c>
      <c r="G20" s="31">
        <v>6752</v>
      </c>
    </row>
    <row r="21" spans="1:7" x14ac:dyDescent="0.3">
      <c r="A21" s="33" t="s">
        <v>64</v>
      </c>
      <c r="B21" s="30"/>
      <c r="C21" s="31"/>
      <c r="D21" s="14"/>
      <c r="E21" s="33" t="s">
        <v>64</v>
      </c>
      <c r="F21" s="30"/>
      <c r="G21" s="31"/>
    </row>
    <row r="22" spans="1:7" x14ac:dyDescent="0.3">
      <c r="A22" s="32" t="s">
        <v>98</v>
      </c>
      <c r="B22" s="30">
        <v>79666</v>
      </c>
      <c r="C22" s="31">
        <v>-1282726</v>
      </c>
      <c r="D22" s="14"/>
      <c r="E22" s="32" t="s">
        <v>98</v>
      </c>
      <c r="F22" s="30">
        <v>2010</v>
      </c>
      <c r="G22" s="31">
        <v>-38991</v>
      </c>
    </row>
    <row r="23" spans="1:7" x14ac:dyDescent="0.3">
      <c r="A23" s="32" t="s">
        <v>99</v>
      </c>
      <c r="B23" s="30">
        <v>800439</v>
      </c>
      <c r="C23" s="31">
        <v>-623102</v>
      </c>
      <c r="D23" s="14"/>
      <c r="E23" s="32" t="s">
        <v>99</v>
      </c>
      <c r="F23" s="30">
        <v>20198</v>
      </c>
      <c r="G23" s="31">
        <v>-18941</v>
      </c>
    </row>
    <row r="24" spans="1:7" x14ac:dyDescent="0.3">
      <c r="A24" s="32" t="s">
        <v>100</v>
      </c>
      <c r="B24" s="30">
        <v>-1748911</v>
      </c>
      <c r="C24" s="31">
        <v>-1714333</v>
      </c>
      <c r="D24" s="14"/>
      <c r="E24" s="32" t="s">
        <v>100</v>
      </c>
      <c r="F24" s="30">
        <v>-44132</v>
      </c>
      <c r="G24" s="31">
        <v>-52111</v>
      </c>
    </row>
    <row r="25" spans="1:7" x14ac:dyDescent="0.3">
      <c r="A25" s="32" t="s">
        <v>101</v>
      </c>
      <c r="B25" s="30">
        <v>-5388</v>
      </c>
      <c r="C25" s="31">
        <v>130926</v>
      </c>
      <c r="D25" s="14"/>
      <c r="E25" s="32" t="s">
        <v>101</v>
      </c>
      <c r="F25" s="30">
        <v>-136</v>
      </c>
      <c r="G25" s="31">
        <v>3980</v>
      </c>
    </row>
    <row r="26" spans="1:7" x14ac:dyDescent="0.3">
      <c r="A26" s="32" t="s">
        <v>65</v>
      </c>
      <c r="B26" s="30">
        <v>-446062</v>
      </c>
      <c r="C26" s="31">
        <v>-157020</v>
      </c>
      <c r="D26" s="14"/>
      <c r="E26" s="32" t="s">
        <v>65</v>
      </c>
      <c r="F26" s="30">
        <v>-11256</v>
      </c>
      <c r="G26" s="31">
        <v>-4773</v>
      </c>
    </row>
    <row r="27" spans="1:7" x14ac:dyDescent="0.3">
      <c r="A27" s="34" t="s">
        <v>66</v>
      </c>
      <c r="B27" s="35">
        <f>SUM(B6:B26)</f>
        <v>3106819</v>
      </c>
      <c r="C27" s="35">
        <f>SUM(C6:C26)</f>
        <v>135896</v>
      </c>
      <c r="D27" s="14"/>
      <c r="E27" s="34" t="s">
        <v>66</v>
      </c>
      <c r="F27" s="35">
        <f>SUM(F6:F26)</f>
        <v>78663</v>
      </c>
      <c r="G27" s="35">
        <f>SUM(G6:G26)</f>
        <v>3263</v>
      </c>
    </row>
    <row r="28" spans="1:7" x14ac:dyDescent="0.3">
      <c r="A28" s="36" t="s">
        <v>67</v>
      </c>
      <c r="B28" s="12"/>
      <c r="C28" s="12"/>
      <c r="D28" s="14"/>
      <c r="E28" s="36" t="s">
        <v>67</v>
      </c>
      <c r="F28" s="1"/>
      <c r="G28" s="1"/>
    </row>
    <row r="29" spans="1:7" ht="27.6" x14ac:dyDescent="0.3">
      <c r="A29" s="32" t="s">
        <v>68</v>
      </c>
      <c r="B29" s="30">
        <v>-715191</v>
      </c>
      <c r="C29" s="31">
        <v>-440547</v>
      </c>
      <c r="D29" s="14"/>
      <c r="E29" s="32" t="s">
        <v>68</v>
      </c>
      <c r="F29" s="30">
        <v>-18047</v>
      </c>
      <c r="G29" s="31">
        <v>-13391</v>
      </c>
    </row>
    <row r="30" spans="1:7" x14ac:dyDescent="0.3">
      <c r="A30" s="32" t="s">
        <v>69</v>
      </c>
      <c r="B30" s="30">
        <v>2310</v>
      </c>
      <c r="C30" s="31">
        <v>4996</v>
      </c>
      <c r="D30" s="14"/>
      <c r="E30" s="32" t="s">
        <v>69</v>
      </c>
      <c r="F30" s="30">
        <v>58</v>
      </c>
      <c r="G30" s="31">
        <v>152</v>
      </c>
    </row>
    <row r="31" spans="1:7" x14ac:dyDescent="0.3">
      <c r="A31" s="32" t="s">
        <v>70</v>
      </c>
      <c r="B31" s="30">
        <v>54041</v>
      </c>
      <c r="C31" s="31">
        <v>28205</v>
      </c>
      <c r="D31" s="14"/>
      <c r="E31" s="32" t="s">
        <v>70</v>
      </c>
      <c r="F31" s="30">
        <v>1368</v>
      </c>
      <c r="G31" s="31">
        <v>835</v>
      </c>
    </row>
    <row r="32" spans="1:7" x14ac:dyDescent="0.3">
      <c r="A32" s="32" t="s">
        <v>71</v>
      </c>
      <c r="B32" s="30">
        <v>-5000</v>
      </c>
      <c r="C32" s="31">
        <v>-2000</v>
      </c>
      <c r="D32" s="14"/>
      <c r="E32" s="32" t="s">
        <v>71</v>
      </c>
      <c r="F32" s="30">
        <v>-126</v>
      </c>
      <c r="G32" s="31">
        <v>-61</v>
      </c>
    </row>
    <row r="33" spans="1:7" x14ac:dyDescent="0.3">
      <c r="A33" s="32" t="s">
        <v>72</v>
      </c>
      <c r="B33" s="30">
        <v>8518</v>
      </c>
      <c r="C33" s="31">
        <v>5878</v>
      </c>
      <c r="D33" s="14"/>
      <c r="E33" s="32" t="s">
        <v>72</v>
      </c>
      <c r="F33" s="30">
        <v>215</v>
      </c>
      <c r="G33" s="31">
        <v>179</v>
      </c>
    </row>
    <row r="34" spans="1:7" x14ac:dyDescent="0.3">
      <c r="A34" s="34" t="s">
        <v>73</v>
      </c>
      <c r="B34" s="35">
        <f>SUM(B29:B33)</f>
        <v>-655322</v>
      </c>
      <c r="C34" s="35">
        <f>SUM(C29:C33)</f>
        <v>-403468</v>
      </c>
      <c r="D34" s="14"/>
      <c r="E34" s="34" t="s">
        <v>73</v>
      </c>
      <c r="F34" s="35">
        <f>SUM(F29:F33)</f>
        <v>-16532</v>
      </c>
      <c r="G34" s="35">
        <f>SUM(G29:G33)</f>
        <v>-12286</v>
      </c>
    </row>
    <row r="35" spans="1:7" x14ac:dyDescent="0.3">
      <c r="A35" s="36" t="s">
        <v>74</v>
      </c>
      <c r="B35" s="30"/>
      <c r="C35" s="30"/>
      <c r="D35" s="14"/>
      <c r="E35" s="36" t="s">
        <v>74</v>
      </c>
      <c r="F35" s="30"/>
      <c r="G35" s="30"/>
    </row>
    <row r="36" spans="1:7" x14ac:dyDescent="0.3">
      <c r="A36" s="32" t="s">
        <v>75</v>
      </c>
      <c r="B36" s="30">
        <v>2454557</v>
      </c>
      <c r="C36" s="31">
        <v>3474967</v>
      </c>
      <c r="D36" s="14"/>
      <c r="E36" s="32" t="s">
        <v>75</v>
      </c>
      <c r="F36" s="30">
        <v>61938</v>
      </c>
      <c r="G36" s="31">
        <v>105629</v>
      </c>
    </row>
    <row r="37" spans="1:7" x14ac:dyDescent="0.3">
      <c r="A37" s="32" t="s">
        <v>81</v>
      </c>
      <c r="B37" s="30">
        <v>-3183047</v>
      </c>
      <c r="C37" s="31">
        <v>-937276</v>
      </c>
      <c r="D37" s="14"/>
      <c r="E37" s="32" t="s">
        <v>81</v>
      </c>
      <c r="F37" s="30">
        <v>-80321</v>
      </c>
      <c r="G37" s="31">
        <v>-28490</v>
      </c>
    </row>
    <row r="38" spans="1:7" x14ac:dyDescent="0.3">
      <c r="A38" s="32" t="s">
        <v>85</v>
      </c>
      <c r="B38" s="30">
        <v>-492625</v>
      </c>
      <c r="C38" s="31">
        <v>0</v>
      </c>
      <c r="D38" s="14"/>
      <c r="E38" s="32" t="s">
        <v>85</v>
      </c>
      <c r="F38" s="30">
        <v>-12125</v>
      </c>
      <c r="G38" s="31">
        <v>0</v>
      </c>
    </row>
    <row r="39" spans="1:7" x14ac:dyDescent="0.3">
      <c r="A39" s="32" t="s">
        <v>76</v>
      </c>
      <c r="B39" s="30">
        <v>-456993</v>
      </c>
      <c r="C39" s="31">
        <v>-257413</v>
      </c>
      <c r="D39" s="14"/>
      <c r="E39" s="32" t="s">
        <v>76</v>
      </c>
      <c r="F39" s="30">
        <v>-11292</v>
      </c>
      <c r="G39" s="31">
        <v>-7786</v>
      </c>
    </row>
    <row r="40" spans="1:7" x14ac:dyDescent="0.3">
      <c r="A40" s="32" t="s">
        <v>77</v>
      </c>
      <c r="B40" s="30">
        <v>-611584</v>
      </c>
      <c r="C40" s="31">
        <v>-549069</v>
      </c>
      <c r="D40" s="14"/>
      <c r="E40" s="32" t="s">
        <v>77</v>
      </c>
      <c r="F40" s="30">
        <v>-15673</v>
      </c>
      <c r="G40" s="31">
        <v>-16729</v>
      </c>
    </row>
    <row r="41" spans="1:7" x14ac:dyDescent="0.3">
      <c r="A41" s="32" t="s">
        <v>78</v>
      </c>
      <c r="B41" s="30">
        <v>-134212</v>
      </c>
      <c r="C41" s="31">
        <v>-119764</v>
      </c>
      <c r="D41" s="14"/>
      <c r="E41" s="32" t="s">
        <v>78</v>
      </c>
      <c r="F41" s="30">
        <v>-3387</v>
      </c>
      <c r="G41" s="31">
        <v>-3640</v>
      </c>
    </row>
    <row r="42" spans="1:7" x14ac:dyDescent="0.3">
      <c r="A42" s="34" t="s">
        <v>103</v>
      </c>
      <c r="B42" s="35">
        <f>SUM(B36:B41)</f>
        <v>-2423904</v>
      </c>
      <c r="C42" s="35">
        <f>SUM(C36:C41)</f>
        <v>1611445</v>
      </c>
      <c r="D42" s="14"/>
      <c r="E42" s="34" t="s">
        <v>103</v>
      </c>
      <c r="F42" s="35">
        <f>SUM(F36:F41)</f>
        <v>-60860</v>
      </c>
      <c r="G42" s="35">
        <f>SUM(G36:G41)</f>
        <v>48984</v>
      </c>
    </row>
    <row r="43" spans="1:7" x14ac:dyDescent="0.3">
      <c r="A43" s="32" t="s">
        <v>102</v>
      </c>
      <c r="B43" s="30">
        <v>27593</v>
      </c>
      <c r="C43" s="31">
        <v>1343873</v>
      </c>
      <c r="D43" s="14"/>
      <c r="E43" s="32" t="s">
        <v>102</v>
      </c>
      <c r="F43" s="30">
        <v>1271</v>
      </c>
      <c r="G43" s="31">
        <v>39961</v>
      </c>
    </row>
    <row r="44" spans="1:7" x14ac:dyDescent="0.3">
      <c r="A44" s="32" t="s">
        <v>79</v>
      </c>
      <c r="B44" s="30">
        <v>1018898</v>
      </c>
      <c r="C44" s="31">
        <v>356869</v>
      </c>
      <c r="D44" s="14"/>
      <c r="E44" s="32" t="s">
        <v>79</v>
      </c>
      <c r="F44" s="30">
        <v>26158</v>
      </c>
      <c r="G44" s="31">
        <v>11541</v>
      </c>
    </row>
    <row r="45" spans="1:7" x14ac:dyDescent="0.3">
      <c r="A45" s="32" t="s">
        <v>80</v>
      </c>
      <c r="B45" s="30">
        <v>-483</v>
      </c>
      <c r="C45" s="31">
        <v>-2179</v>
      </c>
      <c r="D45" s="14"/>
      <c r="E45" s="32" t="s">
        <v>80</v>
      </c>
      <c r="F45" s="30">
        <v>-298</v>
      </c>
      <c r="G45" s="31">
        <v>-3737</v>
      </c>
    </row>
    <row r="46" spans="1:7" ht="15" thickBot="1" x14ac:dyDescent="0.35">
      <c r="A46" s="37" t="s">
        <v>89</v>
      </c>
      <c r="B46" s="38">
        <f>SUM(B43:B45)</f>
        <v>1046008</v>
      </c>
      <c r="C46" s="38">
        <f>SUM(C43:C45)</f>
        <v>1698563</v>
      </c>
      <c r="D46" s="14"/>
      <c r="E46" s="37" t="s">
        <v>89</v>
      </c>
      <c r="F46" s="38">
        <f>SUM(F43:F45)</f>
        <v>27131</v>
      </c>
      <c r="G46" s="38">
        <f>SUM(G43:G45)</f>
        <v>47765</v>
      </c>
    </row>
    <row r="47" spans="1:7" ht="15" thickTop="1" x14ac:dyDescent="0.3">
      <c r="B47" s="13"/>
      <c r="C47" s="13"/>
    </row>
    <row r="48" spans="1:7" x14ac:dyDescent="0.3">
      <c r="B48" s="13"/>
      <c r="C48" s="13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96cb9a-3109-4b05-9f29-5a8a64b58678" xsi:nil="true"/>
    <lcf76f155ced4ddcb4097134ff3c332f xmlns="34738d79-d1ca-4d99-9739-88085d48fd9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17" ma:contentTypeDescription="Створення нового документа." ma:contentTypeScope="" ma:versionID="57a07905f2b63016c32a14d037e20885">
  <xsd:schema xmlns:xsd="http://www.w3.org/2001/XMLSchema" xmlns:xs="http://www.w3.org/2001/XMLSchema" xmlns:p="http://schemas.microsoft.com/office/2006/metadata/properties" xmlns:ns2="34738d79-d1ca-4d99-9739-88085d48fd98" xmlns:ns3="7996cb9a-3109-4b05-9f29-5a8a64b58678" targetNamespace="http://schemas.microsoft.com/office/2006/metadata/properties" ma:root="true" ma:fieldsID="07178c3affec5503f313f9b8dec01c32" ns2:_="" ns3:_="">
    <xsd:import namespace="34738d79-d1ca-4d99-9739-88085d48fd98"/>
    <xsd:import namespace="7996cb9a-3109-4b05-9f29-5a8a64b58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5e14692a-1c11-4c78-9b85-d1587a9cb3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6cb9a-3109-4b05-9f29-5a8a64b58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68cfd-af25-4027-8bef-2906dbed48b6}" ma:internalName="TaxCatchAll" ma:showField="CatchAllData" ma:web="7996cb9a-3109-4b05-9f29-5a8a64b58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  <ds:schemaRef ds:uri="7996cb9a-3109-4b05-9f29-5a8a64b58678"/>
    <ds:schemaRef ds:uri="34738d79-d1ca-4d99-9739-88085d48fd98"/>
  </ds:schemaRefs>
</ds:datastoreItem>
</file>

<file path=customXml/itemProps3.xml><?xml version="1.0" encoding="utf-8"?>
<ds:datastoreItem xmlns:ds="http://schemas.openxmlformats.org/officeDocument/2006/customXml" ds:itemID="{98B0297B-CCA0-4032-A390-2C72AC7D8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7996cb9a-3109-4b05-9f29-5a8a64b58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Павло Андрійович</dc:creator>
  <cp:lastModifiedBy>Дериведмідь Євгенія Володимирівна</cp:lastModifiedBy>
  <dcterms:created xsi:type="dcterms:W3CDTF">2020-04-10T09:44:11Z</dcterms:created>
  <dcterms:modified xsi:type="dcterms:W3CDTF">2023-11-03T15:52:33Z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  <property fmtid="{D5CDD505-2E9C-101B-9397-08002B2CF9AE}" pid="3" name="MediaServiceImageTags">
    <vt:lpwstr/>
  </property>
</Properties>
</file>