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tartakyiv.sharepoint.com/sites/IR/Shared Documents/General/Annual report 2021/PUBLICATION/"/>
    </mc:Choice>
  </mc:AlternateContent>
  <xr:revisionPtr revIDLastSave="564" documentId="8_{F329D43C-6A46-4B3E-B0C6-5BB91787BB6C}" xr6:coauthVersionLast="47" xr6:coauthVersionMax="47" xr10:uidLastSave="{07D4F627-CA03-416A-B445-3B191CE52F57}"/>
  <bookViews>
    <workbookView xWindow="-108" yWindow="-108" windowWidth="23256" windowHeight="12576" xr2:uid="{00000000-000D-0000-FFFF-FFFF00000000}"/>
  </bookViews>
  <sheets>
    <sheet name="Statement of financial position" sheetId="1" r:id="rId1"/>
    <sheet name="Consolidated income statement" sheetId="2" r:id="rId2"/>
    <sheet name="Cash flow statemen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3" l="1"/>
  <c r="F45" i="3" l="1"/>
  <c r="B28" i="3"/>
  <c r="G53" i="1"/>
  <c r="G43" i="1"/>
  <c r="G35" i="1"/>
  <c r="G54" i="1" s="1"/>
  <c r="C53" i="1"/>
  <c r="C43" i="1"/>
  <c r="C35" i="1"/>
  <c r="C54" i="1" s="1"/>
  <c r="G23" i="1"/>
  <c r="G24" i="1" s="1"/>
  <c r="G12" i="1"/>
  <c r="C24" i="1"/>
  <c r="C23" i="1"/>
  <c r="C12" i="1"/>
  <c r="G7" i="2"/>
  <c r="G13" i="2" s="1"/>
  <c r="G19" i="2" s="1"/>
  <c r="G21" i="2" s="1"/>
  <c r="C7" i="2"/>
  <c r="C13" i="2" s="1"/>
  <c r="C19" i="2" s="1"/>
  <c r="C21" i="2" s="1"/>
  <c r="G49" i="3"/>
  <c r="G45" i="3"/>
  <c r="G36" i="3"/>
  <c r="G28" i="3"/>
  <c r="C49" i="3"/>
  <c r="C45" i="3"/>
  <c r="C36" i="3"/>
  <c r="F53" i="1" l="1"/>
  <c r="F43" i="1"/>
  <c r="F35" i="1"/>
  <c r="F23" i="1"/>
  <c r="F12" i="1"/>
  <c r="B53" i="1"/>
  <c r="B43" i="1"/>
  <c r="B35" i="1"/>
  <c r="B23" i="1"/>
  <c r="B12" i="1"/>
  <c r="F7" i="2"/>
  <c r="F13" i="2" s="1"/>
  <c r="F19" i="2" s="1"/>
  <c r="F21" i="2" s="1"/>
  <c r="B7" i="2"/>
  <c r="B13" i="2" s="1"/>
  <c r="B19" i="2" s="1"/>
  <c r="B21" i="2" s="1"/>
  <c r="F49" i="3"/>
  <c r="F36" i="3"/>
  <c r="F28" i="3"/>
  <c r="B49" i="3"/>
  <c r="B45" i="3"/>
  <c r="B36" i="3"/>
  <c r="F24" i="1" l="1"/>
  <c r="B24" i="1"/>
  <c r="B54" i="1"/>
  <c r="F54" i="1"/>
</calcChain>
</file>

<file path=xl/sharedStrings.xml><?xml version="1.0" encoding="utf-8"?>
<sst xmlns="http://schemas.openxmlformats.org/spreadsheetml/2006/main" count="242" uniqueCount="111">
  <si>
    <t>ASTARTA HOLDING N.V.</t>
  </si>
  <si>
    <t>in ths EUR</t>
  </si>
  <si>
    <t>ASSETS</t>
  </si>
  <si>
    <t>Non-current assets</t>
  </si>
  <si>
    <t>Property, plant and equipment</t>
  </si>
  <si>
    <t>Right-of-use assets</t>
  </si>
  <si>
    <t>Investment property</t>
  </si>
  <si>
    <t>Intangible assets</t>
  </si>
  <si>
    <t>Biological assets</t>
  </si>
  <si>
    <t>Long-term receivables and prepayments</t>
  </si>
  <si>
    <t>Deferred tax assets</t>
  </si>
  <si>
    <t>Total non-current assets</t>
  </si>
  <si>
    <t>Current assets</t>
  </si>
  <si>
    <t>Inventories</t>
  </si>
  <si>
    <t>Trade accounts receivable</t>
  </si>
  <si>
    <t>Other accounts receivable and prepayments</t>
  </si>
  <si>
    <t>Current income tax</t>
  </si>
  <si>
    <t>Short-term cash deposits</t>
  </si>
  <si>
    <t>Cash and cash equivalents</t>
  </si>
  <si>
    <t>Non-current assets held for sale</t>
  </si>
  <si>
    <t>Total current assets</t>
  </si>
  <si>
    <t>Total assets</t>
  </si>
  <si>
    <t>in ths UAH</t>
  </si>
  <si>
    <t>EQUITY AND LIABILITIES</t>
  </si>
  <si>
    <t>Equity</t>
  </si>
  <si>
    <t>Share capital</t>
  </si>
  <si>
    <t>Additional paid-in capital</t>
  </si>
  <si>
    <t>Retained earnings</t>
  </si>
  <si>
    <t>Revaluation surplus</t>
  </si>
  <si>
    <t>Treasury shares</t>
  </si>
  <si>
    <t>Currency translation reserve</t>
  </si>
  <si>
    <t>Total equity</t>
  </si>
  <si>
    <t>Non-current liabilities</t>
  </si>
  <si>
    <t>Loans and borrowings</t>
  </si>
  <si>
    <t>Net assets attributable to non-controlling participants</t>
  </si>
  <si>
    <t>Other long-term liabilities</t>
  </si>
  <si>
    <t>Lease liability</t>
  </si>
  <si>
    <t>Deferred tax liabilities</t>
  </si>
  <si>
    <t>Total non-current liabilities</t>
  </si>
  <si>
    <t>Current liabilities</t>
  </si>
  <si>
    <t xml:space="preserve"> - </t>
  </si>
  <si>
    <t>Current portion of long-term loans and borrowings</t>
  </si>
  <si>
    <t>Trade accounts payable</t>
  </si>
  <si>
    <t>Current portion of lease liability</t>
  </si>
  <si>
    <t>Other liabilities and accounts payable</t>
  </si>
  <si>
    <t>Liabilities classified as held for sale</t>
  </si>
  <si>
    <t>Total current liabilities</t>
  </si>
  <si>
    <t>Total equity and liabilities</t>
  </si>
  <si>
    <t>12M21</t>
  </si>
  <si>
    <t>12M20</t>
  </si>
  <si>
    <t>Revenues</t>
  </si>
  <si>
    <t>Cost of revenues</t>
  </si>
  <si>
    <t>Changes in fair value of BA and AP</t>
  </si>
  <si>
    <t xml:space="preserve">Gross profit </t>
  </si>
  <si>
    <t xml:space="preserve">Other operating income </t>
  </si>
  <si>
    <t>General and administrative expense</t>
  </si>
  <si>
    <t>Selling and distribution expense</t>
  </si>
  <si>
    <t>Other operating expense</t>
  </si>
  <si>
    <t>Impairment of property, plant and equipment</t>
  </si>
  <si>
    <t>Profit from operations</t>
  </si>
  <si>
    <t>Interest expense on lease liability</t>
  </si>
  <si>
    <t>Other finance costs</t>
  </si>
  <si>
    <t>Foreign currency exchange gain/(loss)</t>
  </si>
  <si>
    <t>Finance income</t>
  </si>
  <si>
    <t>Other income</t>
  </si>
  <si>
    <t>Profit before tax</t>
  </si>
  <si>
    <t>Pfofit before tax</t>
  </si>
  <si>
    <t>Income tax expense</t>
  </si>
  <si>
    <t>Net profit</t>
  </si>
  <si>
    <t xml:space="preserve">Operating activities </t>
  </si>
  <si>
    <t>Adjustments for:</t>
  </si>
  <si>
    <t>Depreciation and amortization</t>
  </si>
  <si>
    <t>Allowance for trade and other accounts receivable</t>
  </si>
  <si>
    <t>Loss on disposal of property, plant and equipment</t>
  </si>
  <si>
    <t>VAT written off</t>
  </si>
  <si>
    <t>Interest income</t>
  </si>
  <si>
    <t>Other finance income</t>
  </si>
  <si>
    <t>Interest expense</t>
  </si>
  <si>
    <t>Changes in fair value of biological assets and agricultural produce</t>
  </si>
  <si>
    <t>Disposal of revaluation in agricultural produce in the cost of revenues</t>
  </si>
  <si>
    <t>Recovery of assets previously written off</t>
  </si>
  <si>
    <t>Net profit attributable to non-controlling  participants in limited liability company subsidiaries</t>
  </si>
  <si>
    <t>Foreign exchange (gain)/loss</t>
  </si>
  <si>
    <t>Working capital adjustments:</t>
  </si>
  <si>
    <t>(Increase)/decrease in inventories</t>
  </si>
  <si>
    <t>(Increase)/decrease in trade and other receivables</t>
  </si>
  <si>
    <t>Decrease in biological assets due to other changes</t>
  </si>
  <si>
    <t>Decrease in trade and other payables</t>
  </si>
  <si>
    <t>Income taxes paid</t>
  </si>
  <si>
    <t>Cash flows provided by operating activities</t>
  </si>
  <si>
    <t>Investing activities</t>
  </si>
  <si>
    <t>Purchase of property, plant and equipment, intangible assets and other non-current assets</t>
  </si>
  <si>
    <t>Proceeds from disposal of property, plant and equipment</t>
  </si>
  <si>
    <t>Interest received</t>
  </si>
  <si>
    <t>Disposal of subsidiaries</t>
  </si>
  <si>
    <t>Cash deposits placement</t>
  </si>
  <si>
    <t>Cash deposits withdrawal</t>
  </si>
  <si>
    <t>Cash flows used in investing activities</t>
  </si>
  <si>
    <t>Financing activities</t>
  </si>
  <si>
    <t>Proceeds from loans and borrowings</t>
  </si>
  <si>
    <r>
      <t>Repayment of loans and borrowings</t>
    </r>
    <r>
      <rPr>
        <sz val="10"/>
        <color theme="1"/>
        <rFont val="Times New Roman"/>
        <family val="1"/>
        <charset val="204"/>
      </rPr>
      <t xml:space="preserve"> </t>
    </r>
  </si>
  <si>
    <t>Dividends paid</t>
  </si>
  <si>
    <t>Purchase of treasury shares</t>
  </si>
  <si>
    <t>Payment of lease liabilities</t>
  </si>
  <si>
    <t>Payment of interest on lease liabilities</t>
  </si>
  <si>
    <t>Interest paid</t>
  </si>
  <si>
    <t>Cash flows used in financing activities</t>
  </si>
  <si>
    <t>Net (decrease)/increase in cash and cash equivalents</t>
  </si>
  <si>
    <t>Cash and cash equivalents as at 1 January</t>
  </si>
  <si>
    <t>Currency translation difference</t>
  </si>
  <si>
    <t>Cash and cash equivalents as at 31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</si>
</sst>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₴_-;\-* #,##0.00\ _₴_-;_-* &quot;-&quot;??\ _₴_-;_-@_-"/>
    <numFmt numFmtId="165" formatCode="#,##0;\(#,##0\);_(&quot;-&quot;_)"/>
    <numFmt numFmtId="166" formatCode="#,##0;\(#,##0\);_(* &quot;-&quot;_)"/>
    <numFmt numFmtId="167" formatCode="_-* #,##0.00_₴_-;\-* #,##0.00_₴_-;_-* &quot;-&quot;??_₴_-;_-@_-"/>
    <numFmt numFmtId="168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3"/>
      <name val="Franklin Gothic Book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3"/>
      <name val="Franklin Gothic Book"/>
      <family val="2"/>
      <charset val="204"/>
    </font>
    <font>
      <b/>
      <sz val="10"/>
      <color indexed="56"/>
      <name val="Franklin Gothic Book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2D5F91"/>
      <name val="Franklin Gothic Book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rgb="FF366092"/>
      <name val="Franklin Gothic Book"/>
      <family val="2"/>
      <charset val="204"/>
    </font>
    <font>
      <sz val="9"/>
      <color rgb="FF366092"/>
      <name val="Franklin Gothic Book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3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/>
      <bottom style="thin">
        <color rgb="FF44546A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rgb="FF44546A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rgb="FF44546A"/>
      </bottom>
      <diagonal/>
    </border>
    <border>
      <left/>
      <right/>
      <top style="thin">
        <color rgb="FF44546A"/>
      </top>
      <bottom style="thick">
        <color theme="4" tint="-0.24994659260841701"/>
      </bottom>
      <diagonal/>
    </border>
  </borders>
  <cellStyleXfs count="1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5" applyFont="1" applyAlignment="1">
      <alignment vertical="top" wrapText="1"/>
    </xf>
    <xf numFmtId="0" fontId="3" fillId="0" borderId="0" xfId="5" applyFont="1" applyAlignment="1">
      <alignment horizontal="center" vertical="top" wrapText="1"/>
    </xf>
    <xf numFmtId="0" fontId="9" fillId="0" borderId="0" xfId="0" applyFont="1"/>
    <xf numFmtId="166" fontId="3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165" fontId="3" fillId="0" borderId="0" xfId="5" applyNumberFormat="1" applyFont="1" applyAlignment="1">
      <alignment horizontal="right" vertical="top"/>
    </xf>
    <xf numFmtId="165" fontId="7" fillId="0" borderId="0" xfId="5" applyNumberFormat="1" applyFont="1" applyAlignment="1">
      <alignment horizontal="right" vertical="top"/>
    </xf>
    <xf numFmtId="165" fontId="3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6" fontId="10" fillId="0" borderId="0" xfId="0" applyNumberFormat="1" applyFont="1" applyAlignment="1">
      <alignment horizontal="right" vertical="center" wrapText="1"/>
    </xf>
    <xf numFmtId="166" fontId="0" fillId="0" borderId="0" xfId="0" applyNumberFormat="1"/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3" fillId="0" borderId="2" xfId="0" applyNumberFormat="1" applyFont="1" applyBorder="1" applyAlignment="1">
      <alignment vertical="top" wrapText="1"/>
    </xf>
    <xf numFmtId="165" fontId="3" fillId="0" borderId="2" xfId="5" applyNumberFormat="1" applyFont="1" applyBorder="1" applyAlignment="1">
      <alignment horizontal="right" vertical="top"/>
    </xf>
    <xf numFmtId="0" fontId="3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horizontal="right" vertical="center"/>
    </xf>
    <xf numFmtId="0" fontId="14" fillId="0" borderId="0" xfId="0" applyFont="1"/>
    <xf numFmtId="0" fontId="3" fillId="0" borderId="0" xfId="5" applyFont="1" applyAlignment="1">
      <alignment vertical="top" wrapText="1"/>
    </xf>
    <xf numFmtId="16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5" applyFont="1" applyAlignment="1">
      <alignment vertical="top" wrapText="1"/>
    </xf>
    <xf numFmtId="166" fontId="3" fillId="0" borderId="5" xfId="0" applyNumberFormat="1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166" fontId="7" fillId="0" borderId="5" xfId="0" applyNumberFormat="1" applyFont="1" applyBorder="1" applyAlignment="1">
      <alignment vertical="center"/>
    </xf>
    <xf numFmtId="166" fontId="7" fillId="0" borderId="4" xfId="0" applyNumberFormat="1" applyFont="1" applyBorder="1" applyAlignment="1">
      <alignment vertical="center"/>
    </xf>
    <xf numFmtId="0" fontId="7" fillId="0" borderId="6" xfId="5" applyFont="1" applyBorder="1" applyAlignment="1">
      <alignment vertical="top" wrapText="1"/>
    </xf>
    <xf numFmtId="166" fontId="3" fillId="0" borderId="6" xfId="0" applyNumberFormat="1" applyFont="1" applyBorder="1" applyAlignment="1">
      <alignment vertical="center"/>
    </xf>
    <xf numFmtId="166" fontId="7" fillId="0" borderId="6" xfId="0" applyNumberFormat="1" applyFont="1" applyBorder="1" applyAlignment="1">
      <alignment vertical="center"/>
    </xf>
    <xf numFmtId="0" fontId="7" fillId="0" borderId="7" xfId="5" applyFont="1" applyBorder="1" applyAlignment="1">
      <alignment vertical="top" wrapText="1"/>
    </xf>
    <xf numFmtId="165" fontId="3" fillId="0" borderId="7" xfId="5" applyNumberFormat="1" applyFont="1" applyBorder="1" applyAlignment="1">
      <alignment horizontal="right" vertical="top"/>
    </xf>
    <xf numFmtId="165" fontId="7" fillId="0" borderId="7" xfId="5" applyNumberFormat="1" applyFont="1" applyBorder="1" applyAlignment="1">
      <alignment horizontal="right" vertical="top"/>
    </xf>
    <xf numFmtId="0" fontId="3" fillId="0" borderId="8" xfId="0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0" fontId="7" fillId="0" borderId="4" xfId="5" applyFont="1" applyBorder="1" applyAlignment="1">
      <alignment vertical="top" wrapText="1"/>
    </xf>
    <xf numFmtId="165" fontId="7" fillId="0" borderId="4" xfId="5" applyNumberFormat="1" applyFont="1" applyBorder="1" applyAlignment="1">
      <alignment horizontal="right" vertical="top"/>
    </xf>
    <xf numFmtId="165" fontId="3" fillId="0" borderId="4" xfId="5" applyNumberFormat="1" applyFont="1" applyBorder="1" applyAlignment="1">
      <alignment horizontal="right" vertical="top"/>
    </xf>
    <xf numFmtId="165" fontId="7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3" fillId="0" borderId="0" xfId="5" applyFont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" fillId="0" borderId="0" xfId="0" applyFont="1" applyAlignment="1"/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0" borderId="0" xfId="5" applyFont="1" applyAlignment="1">
      <alignment horizontal="center" vertical="center" wrapText="1"/>
    </xf>
  </cellXfs>
  <cellStyles count="11">
    <cellStyle name="Hyperlink" xfId="3" xr:uid="{00000000-0005-0000-0000-000000000000}"/>
    <cellStyle name="Hyperlink 2" xfId="7" xr:uid="{00000000-0005-0000-0000-000001000000}"/>
    <cellStyle name="Відсотковий 2" xfId="6" xr:uid="{00000000-0005-0000-0000-000002000000}"/>
    <cellStyle name="Відсотковий 3" xfId="2" xr:uid="{00000000-0005-0000-0000-000003000000}"/>
    <cellStyle name="Звичайний" xfId="0" builtinId="0"/>
    <cellStyle name="Звичайний 2" xfId="5" xr:uid="{00000000-0005-0000-0000-000005000000}"/>
    <cellStyle name="Звичайний 3" xfId="1" xr:uid="{00000000-0005-0000-0000-000006000000}"/>
    <cellStyle name="Обычный_25, 26, 27, 28, 30_Oper in, G&amp;A, S&amp;D, Oper ex, Fin ex_3m 2010" xfId="9" xr:uid="{00000000-0005-0000-0000-000007000000}"/>
    <cellStyle name="Фінансовий 2" xfId="4" xr:uid="{00000000-0005-0000-0000-000008000000}"/>
    <cellStyle name="Фінансовий 3" xfId="8" xr:uid="{00000000-0005-0000-0000-000009000000}"/>
    <cellStyle name="Фінансовий 4" xfId="10" xr:uid="{00000000-0005-0000-0000-00000A000000}"/>
  </cellStyles>
  <dxfs count="0"/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Normal="100" workbookViewId="0">
      <selection sqref="A1:G1"/>
    </sheetView>
  </sheetViews>
  <sheetFormatPr defaultRowHeight="14.4" x14ac:dyDescent="0.3"/>
  <cols>
    <col min="1" max="1" width="34" bestFit="1" customWidth="1"/>
    <col min="2" max="2" width="14.6640625" customWidth="1"/>
    <col min="3" max="3" width="12.33203125" bestFit="1" customWidth="1"/>
    <col min="4" max="4" width="4.6640625" customWidth="1"/>
    <col min="5" max="5" width="34" bestFit="1" customWidth="1"/>
    <col min="6" max="6" width="12.33203125" style="35" bestFit="1" customWidth="1"/>
    <col min="7" max="7" width="12.33203125" bestFit="1" customWidth="1"/>
  </cols>
  <sheetData>
    <row r="1" spans="1:7" x14ac:dyDescent="0.3">
      <c r="A1" s="58" t="s">
        <v>0</v>
      </c>
      <c r="B1" s="58"/>
      <c r="C1" s="58"/>
      <c r="D1" s="58"/>
      <c r="E1" s="58"/>
      <c r="F1" s="58"/>
      <c r="G1" s="58"/>
    </row>
    <row r="2" spans="1:7" ht="14.4" customHeight="1" x14ac:dyDescent="0.3">
      <c r="A2" s="32"/>
      <c r="B2" s="33">
        <v>44561</v>
      </c>
      <c r="C2" s="33">
        <v>44196</v>
      </c>
      <c r="D2" s="20"/>
      <c r="E2" s="32" t="s">
        <v>1</v>
      </c>
      <c r="F2" s="33">
        <v>44561</v>
      </c>
      <c r="G2" s="33">
        <v>44196</v>
      </c>
    </row>
    <row r="3" spans="1:7" x14ac:dyDescent="0.3">
      <c r="A3" s="26" t="s">
        <v>2</v>
      </c>
      <c r="B3" s="26"/>
      <c r="C3" s="1"/>
      <c r="E3" s="6" t="s">
        <v>2</v>
      </c>
      <c r="F3" s="6"/>
    </row>
    <row r="4" spans="1:7" x14ac:dyDescent="0.3">
      <c r="A4" s="4" t="s">
        <v>3</v>
      </c>
      <c r="B4" s="4"/>
      <c r="C4" s="1"/>
      <c r="E4" s="4" t="s">
        <v>3</v>
      </c>
      <c r="F4" s="4"/>
    </row>
    <row r="5" spans="1:7" x14ac:dyDescent="0.3">
      <c r="A5" s="5" t="s">
        <v>4</v>
      </c>
      <c r="B5" s="8">
        <v>6149558</v>
      </c>
      <c r="C5" s="9">
        <v>6780822</v>
      </c>
      <c r="E5" s="5" t="s">
        <v>4</v>
      </c>
      <c r="F5" s="8">
        <v>198869</v>
      </c>
      <c r="G5" s="9">
        <v>195189</v>
      </c>
    </row>
    <row r="6" spans="1:7" x14ac:dyDescent="0.3">
      <c r="A6" s="5" t="s">
        <v>5</v>
      </c>
      <c r="B6" s="8">
        <v>3619723</v>
      </c>
      <c r="C6" s="9">
        <v>3271712</v>
      </c>
      <c r="E6" s="5" t="s">
        <v>5</v>
      </c>
      <c r="F6" s="8">
        <v>117058</v>
      </c>
      <c r="G6" s="9">
        <v>94178</v>
      </c>
    </row>
    <row r="7" spans="1:7" x14ac:dyDescent="0.3">
      <c r="A7" s="5" t="s">
        <v>6</v>
      </c>
      <c r="B7" s="8">
        <v>0</v>
      </c>
      <c r="C7" s="9">
        <v>84103</v>
      </c>
      <c r="E7" s="5" t="s">
        <v>6</v>
      </c>
      <c r="F7" s="8">
        <v>0</v>
      </c>
      <c r="G7" s="9">
        <v>2421</v>
      </c>
    </row>
    <row r="8" spans="1:7" x14ac:dyDescent="0.3">
      <c r="A8" s="5" t="s">
        <v>7</v>
      </c>
      <c r="B8" s="8">
        <v>21613</v>
      </c>
      <c r="C8" s="9">
        <v>35872</v>
      </c>
      <c r="E8" s="5" t="s">
        <v>7</v>
      </c>
      <c r="F8" s="8">
        <v>699</v>
      </c>
      <c r="G8" s="9">
        <v>1033</v>
      </c>
    </row>
    <row r="9" spans="1:7" x14ac:dyDescent="0.3">
      <c r="A9" s="5" t="s">
        <v>8</v>
      </c>
      <c r="B9" s="8">
        <v>856658</v>
      </c>
      <c r="C9" s="9">
        <v>830893</v>
      </c>
      <c r="E9" s="5" t="s">
        <v>8</v>
      </c>
      <c r="F9" s="8">
        <v>27703</v>
      </c>
      <c r="G9" s="9">
        <v>23917</v>
      </c>
    </row>
    <row r="10" spans="1:7" x14ac:dyDescent="0.3">
      <c r="A10" s="5" t="s">
        <v>9</v>
      </c>
      <c r="B10" s="8">
        <v>22863</v>
      </c>
      <c r="C10" s="9">
        <v>6510</v>
      </c>
      <c r="E10" s="5" t="s">
        <v>9</v>
      </c>
      <c r="F10" s="8">
        <v>739</v>
      </c>
      <c r="G10" s="9">
        <v>187</v>
      </c>
    </row>
    <row r="11" spans="1:7" x14ac:dyDescent="0.3">
      <c r="A11" s="5" t="s">
        <v>10</v>
      </c>
      <c r="B11" s="8">
        <v>6929</v>
      </c>
      <c r="C11" s="9">
        <v>7732</v>
      </c>
      <c r="E11" s="5" t="s">
        <v>10</v>
      </c>
      <c r="F11" s="8">
        <v>224</v>
      </c>
      <c r="G11" s="9">
        <v>223</v>
      </c>
    </row>
    <row r="12" spans="1:7" x14ac:dyDescent="0.3">
      <c r="A12" s="15" t="s">
        <v>11</v>
      </c>
      <c r="B12" s="16">
        <f>SUM(B5:B11)</f>
        <v>10677344</v>
      </c>
      <c r="C12" s="16">
        <f>SUM(C5:C11)</f>
        <v>11017644</v>
      </c>
      <c r="E12" s="15" t="s">
        <v>11</v>
      </c>
      <c r="F12" s="16">
        <f>SUM(F5:F11)</f>
        <v>345292</v>
      </c>
      <c r="G12" s="16">
        <f>SUM(G5:G11)</f>
        <v>317148</v>
      </c>
    </row>
    <row r="13" spans="1:7" x14ac:dyDescent="0.3">
      <c r="A13" s="4"/>
      <c r="B13" s="4"/>
      <c r="C13" s="39"/>
      <c r="E13" s="4"/>
      <c r="F13" s="4"/>
      <c r="G13" s="39"/>
    </row>
    <row r="14" spans="1:7" x14ac:dyDescent="0.3">
      <c r="A14" s="4" t="s">
        <v>12</v>
      </c>
      <c r="B14" s="4"/>
      <c r="C14" s="39"/>
      <c r="E14" s="4" t="s">
        <v>12</v>
      </c>
      <c r="F14" s="4"/>
      <c r="G14" s="39"/>
    </row>
    <row r="15" spans="1:7" x14ac:dyDescent="0.3">
      <c r="A15" s="5" t="s">
        <v>13</v>
      </c>
      <c r="B15" s="8">
        <v>7020675</v>
      </c>
      <c r="C15" s="9">
        <v>3733947</v>
      </c>
      <c r="E15" s="5" t="s">
        <v>13</v>
      </c>
      <c r="F15" s="8">
        <v>227040</v>
      </c>
      <c r="G15" s="9">
        <v>107482</v>
      </c>
    </row>
    <row r="16" spans="1:7" x14ac:dyDescent="0.3">
      <c r="A16" s="5" t="s">
        <v>8</v>
      </c>
      <c r="B16" s="8">
        <v>1281360</v>
      </c>
      <c r="C16" s="9">
        <v>745222</v>
      </c>
      <c r="E16" s="5" t="s">
        <v>8</v>
      </c>
      <c r="F16" s="8">
        <v>41438</v>
      </c>
      <c r="G16" s="9">
        <v>21452</v>
      </c>
    </row>
    <row r="17" spans="1:7" x14ac:dyDescent="0.3">
      <c r="A17" s="5" t="s">
        <v>14</v>
      </c>
      <c r="B17" s="8">
        <v>663074</v>
      </c>
      <c r="C17" s="9">
        <v>466513</v>
      </c>
      <c r="E17" s="5" t="s">
        <v>14</v>
      </c>
      <c r="F17" s="8">
        <v>21443</v>
      </c>
      <c r="G17" s="9">
        <v>13429</v>
      </c>
    </row>
    <row r="18" spans="1:7" ht="27.6" x14ac:dyDescent="0.3">
      <c r="A18" s="5" t="s">
        <v>15</v>
      </c>
      <c r="B18" s="8">
        <v>1344237</v>
      </c>
      <c r="C18" s="9">
        <v>853779</v>
      </c>
      <c r="E18" s="5" t="s">
        <v>15</v>
      </c>
      <c r="F18" s="8">
        <v>43471</v>
      </c>
      <c r="G18" s="9">
        <v>24577</v>
      </c>
    </row>
    <row r="19" spans="1:7" x14ac:dyDescent="0.3">
      <c r="A19" s="5" t="s">
        <v>16</v>
      </c>
      <c r="B19" s="8">
        <v>3410</v>
      </c>
      <c r="C19" s="9">
        <v>9730</v>
      </c>
      <c r="E19" s="5" t="s">
        <v>16</v>
      </c>
      <c r="F19" s="8">
        <v>110</v>
      </c>
      <c r="G19" s="9">
        <v>280</v>
      </c>
    </row>
    <row r="20" spans="1:7" x14ac:dyDescent="0.3">
      <c r="A20" s="5" t="s">
        <v>17</v>
      </c>
      <c r="B20" s="8">
        <v>6878</v>
      </c>
      <c r="C20" s="9">
        <v>4986</v>
      </c>
      <c r="E20" s="5" t="s">
        <v>17</v>
      </c>
      <c r="F20" s="8">
        <v>222</v>
      </c>
      <c r="G20" s="9">
        <v>144</v>
      </c>
    </row>
    <row r="21" spans="1:7" x14ac:dyDescent="0.3">
      <c r="A21" s="5" t="s">
        <v>18</v>
      </c>
      <c r="B21" s="42">
        <v>356869</v>
      </c>
      <c r="C21" s="44">
        <v>774831</v>
      </c>
      <c r="E21" s="5" t="s">
        <v>18</v>
      </c>
      <c r="F21" s="42">
        <v>11541</v>
      </c>
      <c r="G21" s="44">
        <v>22304</v>
      </c>
    </row>
    <row r="22" spans="1:7" x14ac:dyDescent="0.3">
      <c r="A22" s="45" t="s">
        <v>19</v>
      </c>
      <c r="B22" s="46">
        <v>0</v>
      </c>
      <c r="C22" s="47">
        <v>157727</v>
      </c>
      <c r="E22" s="45" t="s">
        <v>19</v>
      </c>
      <c r="F22" s="41">
        <v>0</v>
      </c>
      <c r="G22" s="43">
        <v>4540</v>
      </c>
    </row>
    <row r="23" spans="1:7" x14ac:dyDescent="0.3">
      <c r="A23" s="15" t="s">
        <v>20</v>
      </c>
      <c r="B23" s="16">
        <f>SUM(B15:B22)</f>
        <v>10676503</v>
      </c>
      <c r="C23" s="16">
        <f>SUM(C15:C22)</f>
        <v>6746735</v>
      </c>
      <c r="E23" s="15" t="s">
        <v>20</v>
      </c>
      <c r="F23" s="16">
        <f>SUM(F15:F22)</f>
        <v>345265</v>
      </c>
      <c r="G23" s="16">
        <f>SUM(G15:G22)</f>
        <v>194208</v>
      </c>
    </row>
    <row r="24" spans="1:7" x14ac:dyDescent="0.3">
      <c r="A24" s="15" t="s">
        <v>21</v>
      </c>
      <c r="B24" s="16">
        <f t="shared" ref="B24" si="0">B23+B12</f>
        <v>21353847</v>
      </c>
      <c r="C24" s="16">
        <f t="shared" ref="C24" si="1">C23+C12</f>
        <v>17764379</v>
      </c>
      <c r="E24" s="15" t="s">
        <v>21</v>
      </c>
      <c r="F24" s="16">
        <f t="shared" ref="F24" si="2">F23+F12</f>
        <v>690557</v>
      </c>
      <c r="G24" s="16">
        <f t="shared" ref="G24" si="3">G23+G12</f>
        <v>511356</v>
      </c>
    </row>
    <row r="25" spans="1:7" x14ac:dyDescent="0.3">
      <c r="A25" s="3"/>
      <c r="B25" s="3"/>
      <c r="C25" s="21"/>
      <c r="E25" s="4"/>
      <c r="F25" s="4"/>
      <c r="G25" s="21"/>
    </row>
    <row r="26" spans="1:7" x14ac:dyDescent="0.3">
      <c r="A26" s="32" t="s">
        <v>22</v>
      </c>
      <c r="B26" s="33">
        <v>44561</v>
      </c>
      <c r="C26" s="33">
        <v>44196</v>
      </c>
      <c r="E26" s="32" t="s">
        <v>1</v>
      </c>
      <c r="F26" s="33">
        <v>44561</v>
      </c>
      <c r="G26" s="33">
        <v>44196</v>
      </c>
    </row>
    <row r="27" spans="1:7" x14ac:dyDescent="0.3">
      <c r="A27" s="26" t="s">
        <v>23</v>
      </c>
      <c r="B27" s="26"/>
      <c r="E27" s="6" t="s">
        <v>23</v>
      </c>
      <c r="F27" s="6"/>
    </row>
    <row r="28" spans="1:7" x14ac:dyDescent="0.3">
      <c r="A28" s="4" t="s">
        <v>24</v>
      </c>
      <c r="B28" s="4"/>
      <c r="C28" s="1"/>
      <c r="E28" s="4" t="s">
        <v>24</v>
      </c>
      <c r="F28" s="4"/>
      <c r="G28" s="1"/>
    </row>
    <row r="29" spans="1:7" x14ac:dyDescent="0.3">
      <c r="A29" s="5" t="s">
        <v>25</v>
      </c>
      <c r="B29" s="8">
        <v>1663</v>
      </c>
      <c r="C29" s="9">
        <v>1663</v>
      </c>
      <c r="E29" s="5" t="s">
        <v>25</v>
      </c>
      <c r="F29" s="8">
        <v>250</v>
      </c>
      <c r="G29" s="9">
        <v>250</v>
      </c>
    </row>
    <row r="30" spans="1:7" x14ac:dyDescent="0.3">
      <c r="A30" s="5" t="s">
        <v>26</v>
      </c>
      <c r="B30" s="8">
        <v>369798</v>
      </c>
      <c r="C30" s="9">
        <v>369798</v>
      </c>
      <c r="E30" s="5" t="s">
        <v>26</v>
      </c>
      <c r="F30" s="8">
        <v>55638</v>
      </c>
      <c r="G30" s="9">
        <v>55638</v>
      </c>
    </row>
    <row r="31" spans="1:7" x14ac:dyDescent="0.3">
      <c r="A31" s="5" t="s">
        <v>27</v>
      </c>
      <c r="B31" s="8">
        <v>13096200</v>
      </c>
      <c r="C31" s="9">
        <v>9066354</v>
      </c>
      <c r="E31" s="5" t="s">
        <v>27</v>
      </c>
      <c r="F31" s="8">
        <v>650995</v>
      </c>
      <c r="G31" s="9">
        <v>521311</v>
      </c>
    </row>
    <row r="32" spans="1:7" x14ac:dyDescent="0.3">
      <c r="A32" s="5" t="s">
        <v>28</v>
      </c>
      <c r="B32" s="8">
        <v>1521501</v>
      </c>
      <c r="C32" s="9">
        <v>1926064</v>
      </c>
      <c r="E32" s="5" t="s">
        <v>28</v>
      </c>
      <c r="F32" s="8">
        <v>68922</v>
      </c>
      <c r="G32" s="9">
        <v>87251</v>
      </c>
    </row>
    <row r="33" spans="1:7" x14ac:dyDescent="0.3">
      <c r="A33" s="5" t="s">
        <v>29</v>
      </c>
      <c r="B33" s="8">
        <v>-137875</v>
      </c>
      <c r="C33" s="9">
        <v>-119260</v>
      </c>
      <c r="E33" s="5" t="s">
        <v>29</v>
      </c>
      <c r="F33" s="8">
        <v>-6103</v>
      </c>
      <c r="G33" s="9">
        <v>-5527</v>
      </c>
    </row>
    <row r="34" spans="1:7" x14ac:dyDescent="0.3">
      <c r="A34" s="5" t="s">
        <v>30</v>
      </c>
      <c r="B34" s="8">
        <v>459821</v>
      </c>
      <c r="C34" s="9">
        <v>474036</v>
      </c>
      <c r="E34" s="5" t="s">
        <v>30</v>
      </c>
      <c r="F34" s="8">
        <v>-274560</v>
      </c>
      <c r="G34" s="9">
        <v>-321597</v>
      </c>
    </row>
    <row r="35" spans="1:7" x14ac:dyDescent="0.3">
      <c r="A35" s="15" t="s">
        <v>31</v>
      </c>
      <c r="B35" s="16">
        <f t="shared" ref="B35" si="4">SUM(B29:B34)</f>
        <v>15311108</v>
      </c>
      <c r="C35" s="16">
        <f t="shared" ref="C35" si="5">SUM(C29:C34)</f>
        <v>11718655</v>
      </c>
      <c r="E35" s="15" t="s">
        <v>31</v>
      </c>
      <c r="F35" s="16">
        <f t="shared" ref="F35" si="6">SUM(F29:F34)</f>
        <v>495142</v>
      </c>
      <c r="G35" s="16">
        <f t="shared" ref="G35" si="7">SUM(G29:G34)</f>
        <v>337326</v>
      </c>
    </row>
    <row r="36" spans="1:7" x14ac:dyDescent="0.3">
      <c r="A36" s="4"/>
      <c r="B36" s="4"/>
      <c r="C36" s="39"/>
      <c r="E36" s="4"/>
      <c r="F36" s="4"/>
      <c r="G36" s="39"/>
    </row>
    <row r="37" spans="1:7" x14ac:dyDescent="0.3">
      <c r="A37" s="4" t="s">
        <v>32</v>
      </c>
      <c r="B37" s="4"/>
      <c r="C37" s="39"/>
      <c r="E37" s="4" t="s">
        <v>32</v>
      </c>
      <c r="F37" s="4"/>
      <c r="G37" s="39"/>
    </row>
    <row r="38" spans="1:7" x14ac:dyDescent="0.3">
      <c r="A38" s="5" t="s">
        <v>33</v>
      </c>
      <c r="B38" s="8">
        <v>644890</v>
      </c>
      <c r="C38" s="9">
        <v>1218613</v>
      </c>
      <c r="E38" s="5" t="s">
        <v>33</v>
      </c>
      <c r="F38" s="8">
        <v>20855</v>
      </c>
      <c r="G38" s="9">
        <v>35078</v>
      </c>
    </row>
    <row r="39" spans="1:7" ht="27.6" x14ac:dyDescent="0.3">
      <c r="A39" s="5" t="s">
        <v>34</v>
      </c>
      <c r="B39" s="8">
        <v>12852</v>
      </c>
      <c r="C39" s="9">
        <v>24586</v>
      </c>
      <c r="E39" s="5" t="s">
        <v>34</v>
      </c>
      <c r="F39" s="8">
        <v>416</v>
      </c>
      <c r="G39" s="9">
        <v>708</v>
      </c>
    </row>
    <row r="40" spans="1:7" x14ac:dyDescent="0.3">
      <c r="A40" s="5" t="s">
        <v>35</v>
      </c>
      <c r="B40" s="8">
        <v>5855</v>
      </c>
      <c r="C40" s="9">
        <v>4094</v>
      </c>
      <c r="E40" s="5" t="s">
        <v>35</v>
      </c>
      <c r="F40" s="8">
        <v>189</v>
      </c>
      <c r="G40" s="9">
        <v>118</v>
      </c>
    </row>
    <row r="41" spans="1:7" x14ac:dyDescent="0.3">
      <c r="A41" s="5" t="s">
        <v>36</v>
      </c>
      <c r="B41" s="8">
        <v>2850501</v>
      </c>
      <c r="C41" s="9">
        <v>2522108</v>
      </c>
      <c r="E41" s="5" t="s">
        <v>36</v>
      </c>
      <c r="F41" s="8">
        <v>92182</v>
      </c>
      <c r="G41" s="9">
        <v>72600</v>
      </c>
    </row>
    <row r="42" spans="1:7" x14ac:dyDescent="0.3">
      <c r="A42" s="5" t="s">
        <v>37</v>
      </c>
      <c r="B42" s="8">
        <v>125644</v>
      </c>
      <c r="C42" s="9">
        <v>177495</v>
      </c>
      <c r="E42" s="5" t="s">
        <v>37</v>
      </c>
      <c r="F42" s="8">
        <v>4063</v>
      </c>
      <c r="G42" s="9">
        <v>5109</v>
      </c>
    </row>
    <row r="43" spans="1:7" x14ac:dyDescent="0.3">
      <c r="A43" s="15" t="s">
        <v>38</v>
      </c>
      <c r="B43" s="16">
        <f t="shared" ref="B43" si="8">SUM(B38:B42)</f>
        <v>3639742</v>
      </c>
      <c r="C43" s="16">
        <f t="shared" ref="C43" si="9">SUM(C38:C42)</f>
        <v>3946896</v>
      </c>
      <c r="E43" s="15" t="s">
        <v>38</v>
      </c>
      <c r="F43" s="16">
        <f t="shared" ref="F43" si="10">SUM(F38:F42)</f>
        <v>117705</v>
      </c>
      <c r="G43" s="16">
        <f t="shared" ref="G43" si="11">SUM(G38:G42)</f>
        <v>113613</v>
      </c>
    </row>
    <row r="44" spans="1:7" x14ac:dyDescent="0.3">
      <c r="A44" s="4"/>
      <c r="B44" s="4"/>
      <c r="C44" s="39"/>
      <c r="E44" s="4"/>
      <c r="F44" s="4"/>
      <c r="G44" s="39"/>
    </row>
    <row r="45" spans="1:7" x14ac:dyDescent="0.3">
      <c r="A45" s="4" t="s">
        <v>39</v>
      </c>
      <c r="B45" s="4"/>
      <c r="C45" s="39"/>
      <c r="E45" s="4" t="s">
        <v>39</v>
      </c>
      <c r="F45" s="4"/>
      <c r="G45" s="39"/>
    </row>
    <row r="46" spans="1:7" x14ac:dyDescent="0.3">
      <c r="A46" s="5" t="s">
        <v>33</v>
      </c>
      <c r="B46" s="34">
        <v>245520</v>
      </c>
      <c r="C46" s="37" t="s">
        <v>40</v>
      </c>
      <c r="E46" s="5" t="s">
        <v>33</v>
      </c>
      <c r="F46" s="34">
        <v>7940</v>
      </c>
      <c r="G46" s="37" t="s">
        <v>40</v>
      </c>
    </row>
    <row r="47" spans="1:7" ht="27.6" x14ac:dyDescent="0.3">
      <c r="A47" s="5" t="s">
        <v>41</v>
      </c>
      <c r="B47" s="8">
        <v>299628</v>
      </c>
      <c r="C47" s="9">
        <v>625581</v>
      </c>
      <c r="E47" s="5" t="s">
        <v>41</v>
      </c>
      <c r="F47" s="8">
        <v>9690</v>
      </c>
      <c r="G47" s="9">
        <v>18008</v>
      </c>
    </row>
    <row r="48" spans="1:7" x14ac:dyDescent="0.3">
      <c r="A48" s="5" t="s">
        <v>42</v>
      </c>
      <c r="B48" s="8">
        <v>235060</v>
      </c>
      <c r="C48" s="9">
        <v>149949</v>
      </c>
      <c r="E48" s="5" t="s">
        <v>42</v>
      </c>
      <c r="F48" s="8">
        <v>7602</v>
      </c>
      <c r="G48" s="9">
        <v>4316</v>
      </c>
    </row>
    <row r="49" spans="1:7" x14ac:dyDescent="0.3">
      <c r="A49" s="5" t="s">
        <v>43</v>
      </c>
      <c r="B49" s="8">
        <v>1022921</v>
      </c>
      <c r="C49" s="9">
        <v>898493</v>
      </c>
      <c r="E49" s="5" t="s">
        <v>43</v>
      </c>
      <c r="F49" s="8">
        <v>33080</v>
      </c>
      <c r="G49" s="9">
        <v>25864</v>
      </c>
    </row>
    <row r="50" spans="1:7" x14ac:dyDescent="0.3">
      <c r="A50" s="5" t="s">
        <v>16</v>
      </c>
      <c r="B50" s="8">
        <v>78590</v>
      </c>
      <c r="C50" s="9">
        <v>25762</v>
      </c>
      <c r="E50" s="5" t="s">
        <v>16</v>
      </c>
      <c r="F50" s="8">
        <v>2541</v>
      </c>
      <c r="G50" s="9">
        <v>742</v>
      </c>
    </row>
    <row r="51" spans="1:7" x14ac:dyDescent="0.3">
      <c r="A51" s="5" t="s">
        <v>44</v>
      </c>
      <c r="B51" s="8">
        <v>521278</v>
      </c>
      <c r="C51" s="9">
        <v>315043</v>
      </c>
      <c r="E51" s="5" t="s">
        <v>44</v>
      </c>
      <c r="F51" s="8">
        <v>16857</v>
      </c>
      <c r="G51" s="9">
        <v>9069</v>
      </c>
    </row>
    <row r="52" spans="1:7" x14ac:dyDescent="0.3">
      <c r="A52" s="5" t="s">
        <v>45</v>
      </c>
      <c r="B52" s="8">
        <v>0</v>
      </c>
      <c r="C52" s="9">
        <v>84000</v>
      </c>
      <c r="E52" s="5" t="s">
        <v>45</v>
      </c>
      <c r="F52" s="8">
        <v>0</v>
      </c>
      <c r="G52" s="9">
        <v>2418</v>
      </c>
    </row>
    <row r="53" spans="1:7" x14ac:dyDescent="0.3">
      <c r="A53" s="15" t="s">
        <v>46</v>
      </c>
      <c r="B53" s="16">
        <f>SUM(B46:B52)</f>
        <v>2402997</v>
      </c>
      <c r="C53" s="16">
        <f>SUM(C46:C52)</f>
        <v>2098828</v>
      </c>
      <c r="E53" s="15" t="s">
        <v>46</v>
      </c>
      <c r="F53" s="16">
        <f>SUM(F46:F52)</f>
        <v>77710</v>
      </c>
      <c r="G53" s="16">
        <f>SUM(G46:G52)</f>
        <v>60417</v>
      </c>
    </row>
    <row r="54" spans="1:7" ht="15" thickBot="1" x14ac:dyDescent="0.35">
      <c r="A54" s="29" t="s">
        <v>47</v>
      </c>
      <c r="B54" s="30">
        <f>B35+B43+B53</f>
        <v>21353847</v>
      </c>
      <c r="C54" s="30">
        <f>C35+C43+C53</f>
        <v>17764379</v>
      </c>
      <c r="E54" s="29" t="s">
        <v>47</v>
      </c>
      <c r="F54" s="30">
        <f>F35+F43+F53</f>
        <v>690557</v>
      </c>
      <c r="G54" s="30">
        <f>G35+G43+G53</f>
        <v>511356</v>
      </c>
    </row>
    <row r="55" spans="1:7" ht="15" thickTop="1" x14ac:dyDescent="0.3">
      <c r="C55" s="22"/>
      <c r="G55" s="2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workbookViewId="0">
      <selection sqref="A1:G1"/>
    </sheetView>
  </sheetViews>
  <sheetFormatPr defaultRowHeight="14.4" x14ac:dyDescent="0.3"/>
  <cols>
    <col min="1" max="1" width="31.88671875" bestFit="1" customWidth="1"/>
    <col min="2" max="2" width="13.88671875" bestFit="1" customWidth="1"/>
    <col min="3" max="3" width="12.88671875" customWidth="1"/>
    <col min="4" max="4" width="4.33203125" customWidth="1"/>
    <col min="5" max="5" width="31.88671875" bestFit="1" customWidth="1"/>
    <col min="6" max="6" width="10.6640625" bestFit="1" customWidth="1"/>
    <col min="7" max="7" width="10.6640625" customWidth="1"/>
    <col min="10" max="10" width="10.44140625" bestFit="1" customWidth="1"/>
  </cols>
  <sheetData>
    <row r="1" spans="1:7" x14ac:dyDescent="0.3">
      <c r="A1" s="58" t="s">
        <v>0</v>
      </c>
      <c r="B1" s="58"/>
      <c r="C1" s="58"/>
      <c r="D1" s="58"/>
      <c r="E1" s="58"/>
      <c r="F1" s="58"/>
      <c r="G1" s="58"/>
    </row>
    <row r="2" spans="1:7" x14ac:dyDescent="0.3">
      <c r="A2" s="7"/>
      <c r="B2" s="7"/>
      <c r="C2" s="7"/>
      <c r="D2" s="7"/>
      <c r="E2" s="7"/>
      <c r="F2" s="7"/>
      <c r="G2" s="7"/>
    </row>
    <row r="3" spans="1:7" x14ac:dyDescent="0.3">
      <c r="A3" s="32" t="s">
        <v>22</v>
      </c>
      <c r="B3" s="31" t="s">
        <v>48</v>
      </c>
      <c r="C3" s="31" t="s">
        <v>49</v>
      </c>
      <c r="D3" s="10"/>
      <c r="E3" s="32" t="s">
        <v>1</v>
      </c>
      <c r="F3" s="31" t="s">
        <v>48</v>
      </c>
      <c r="G3" s="31" t="s">
        <v>49</v>
      </c>
    </row>
    <row r="4" spans="1:7" x14ac:dyDescent="0.3">
      <c r="A4" s="36" t="s">
        <v>50</v>
      </c>
      <c r="B4" s="11">
        <v>15631176</v>
      </c>
      <c r="C4" s="11">
        <v>12927064</v>
      </c>
      <c r="D4" s="7"/>
      <c r="E4" s="36" t="s">
        <v>50</v>
      </c>
      <c r="F4" s="11">
        <v>491355</v>
      </c>
      <c r="G4" s="11">
        <v>415630</v>
      </c>
    </row>
    <row r="5" spans="1:7" x14ac:dyDescent="0.3">
      <c r="A5" s="5" t="s">
        <v>51</v>
      </c>
      <c r="B5" s="11">
        <v>-13206756</v>
      </c>
      <c r="C5" s="12">
        <v>-10846636</v>
      </c>
      <c r="D5" s="7"/>
      <c r="E5" s="5" t="s">
        <v>51</v>
      </c>
      <c r="F5" s="11">
        <v>-415958</v>
      </c>
      <c r="G5" s="12">
        <v>-348182</v>
      </c>
    </row>
    <row r="6" spans="1:7" x14ac:dyDescent="0.3">
      <c r="A6" s="5" t="s">
        <v>52</v>
      </c>
      <c r="B6" s="11">
        <v>4655507</v>
      </c>
      <c r="C6" s="12">
        <v>1664254</v>
      </c>
      <c r="D6" s="7"/>
      <c r="E6" s="5" t="s">
        <v>52</v>
      </c>
      <c r="F6" s="11">
        <v>143835</v>
      </c>
      <c r="G6" s="12">
        <v>54084</v>
      </c>
    </row>
    <row r="7" spans="1:7" x14ac:dyDescent="0.3">
      <c r="A7" s="15" t="s">
        <v>53</v>
      </c>
      <c r="B7" s="16">
        <f>SUM(B4:B6)</f>
        <v>7079927</v>
      </c>
      <c r="C7" s="16">
        <f>SUM(C4:C6)</f>
        <v>3744682</v>
      </c>
      <c r="D7" s="7"/>
      <c r="E7" s="15" t="s">
        <v>53</v>
      </c>
      <c r="F7" s="16">
        <f>SUM(F4:F6)</f>
        <v>219232</v>
      </c>
      <c r="G7" s="16">
        <f>SUM(G4:G6)</f>
        <v>121532</v>
      </c>
    </row>
    <row r="8" spans="1:7" x14ac:dyDescent="0.3">
      <c r="A8" s="5" t="s">
        <v>54</v>
      </c>
      <c r="B8" s="11">
        <v>103916</v>
      </c>
      <c r="C8" s="12">
        <v>49297</v>
      </c>
      <c r="D8" s="7"/>
      <c r="E8" s="5" t="s">
        <v>54</v>
      </c>
      <c r="F8" s="11">
        <v>3212</v>
      </c>
      <c r="G8" s="12">
        <v>1600</v>
      </c>
    </row>
    <row r="9" spans="1:7" x14ac:dyDescent="0.3">
      <c r="A9" s="5" t="s">
        <v>55</v>
      </c>
      <c r="B9" s="11">
        <v>-983843</v>
      </c>
      <c r="C9" s="12">
        <v>-700304</v>
      </c>
      <c r="D9" s="7"/>
      <c r="E9" s="5" t="s">
        <v>55</v>
      </c>
      <c r="F9" s="11">
        <v>-30741</v>
      </c>
      <c r="G9" s="12">
        <v>-22795</v>
      </c>
    </row>
    <row r="10" spans="1:7" x14ac:dyDescent="0.3">
      <c r="A10" s="5" t="s">
        <v>56</v>
      </c>
      <c r="B10" s="11">
        <v>-993473</v>
      </c>
      <c r="C10" s="12">
        <v>-951472</v>
      </c>
      <c r="D10" s="7"/>
      <c r="E10" s="5" t="s">
        <v>56</v>
      </c>
      <c r="F10" s="11">
        <v>-31475</v>
      </c>
      <c r="G10" s="12">
        <v>-30884</v>
      </c>
    </row>
    <row r="11" spans="1:7" x14ac:dyDescent="0.3">
      <c r="A11" s="5" t="s">
        <v>57</v>
      </c>
      <c r="B11" s="11">
        <v>-323466</v>
      </c>
      <c r="C11" s="12">
        <v>-359455</v>
      </c>
      <c r="D11" s="7"/>
      <c r="E11" s="5" t="s">
        <v>57</v>
      </c>
      <c r="F11" s="11">
        <v>-10155</v>
      </c>
      <c r="G11" s="12">
        <v>-11542</v>
      </c>
    </row>
    <row r="12" spans="1:7" ht="27.6" x14ac:dyDescent="0.3">
      <c r="A12" s="5" t="s">
        <v>58</v>
      </c>
      <c r="B12" s="11">
        <v>0</v>
      </c>
      <c r="C12" s="12">
        <v>-55034</v>
      </c>
      <c r="D12" s="7"/>
      <c r="E12" s="5" t="s">
        <v>58</v>
      </c>
      <c r="F12" s="11">
        <v>0</v>
      </c>
      <c r="G12" s="12">
        <v>-1633</v>
      </c>
    </row>
    <row r="13" spans="1:7" x14ac:dyDescent="0.3">
      <c r="A13" s="15" t="s">
        <v>59</v>
      </c>
      <c r="B13" s="16">
        <f>SUM(B7:B12)</f>
        <v>4883061</v>
      </c>
      <c r="C13" s="16">
        <f>SUM(C7:C12)</f>
        <v>1727714</v>
      </c>
      <c r="D13" s="7"/>
      <c r="E13" s="15" t="s">
        <v>59</v>
      </c>
      <c r="F13" s="16">
        <f>SUM(F7:F12)</f>
        <v>150073</v>
      </c>
      <c r="G13" s="16">
        <f>SUM(G7:G12)</f>
        <v>56278</v>
      </c>
    </row>
    <row r="14" spans="1:7" x14ac:dyDescent="0.3">
      <c r="A14" s="5" t="s">
        <v>60</v>
      </c>
      <c r="B14" s="11">
        <v>-671724</v>
      </c>
      <c r="C14" s="12">
        <v>-673189</v>
      </c>
      <c r="D14" s="7"/>
      <c r="E14" s="5" t="s">
        <v>60</v>
      </c>
      <c r="F14" s="11">
        <v>-20814</v>
      </c>
      <c r="G14" s="12">
        <v>-22162</v>
      </c>
    </row>
    <row r="15" spans="1:7" x14ac:dyDescent="0.3">
      <c r="A15" s="5" t="s">
        <v>61</v>
      </c>
      <c r="B15" s="11">
        <v>-141401</v>
      </c>
      <c r="C15" s="12">
        <v>-334267</v>
      </c>
      <c r="D15" s="7"/>
      <c r="E15" s="5" t="s">
        <v>61</v>
      </c>
      <c r="F15" s="11">
        <v>-4290</v>
      </c>
      <c r="G15" s="12">
        <v>-10767</v>
      </c>
    </row>
    <row r="16" spans="1:7" x14ac:dyDescent="0.3">
      <c r="A16" s="5" t="s">
        <v>62</v>
      </c>
      <c r="B16" s="11">
        <v>34926</v>
      </c>
      <c r="C16" s="12">
        <v>-527750</v>
      </c>
      <c r="D16" s="7"/>
      <c r="E16" s="5" t="s">
        <v>62</v>
      </c>
      <c r="F16" s="11">
        <v>1003</v>
      </c>
      <c r="G16" s="12">
        <v>-17134</v>
      </c>
    </row>
    <row r="17" spans="1:9" x14ac:dyDescent="0.3">
      <c r="A17" s="5" t="s">
        <v>63</v>
      </c>
      <c r="B17" s="11">
        <v>12133</v>
      </c>
      <c r="C17" s="12">
        <v>10754</v>
      </c>
      <c r="D17" s="7"/>
      <c r="E17" s="5" t="s">
        <v>63</v>
      </c>
      <c r="F17" s="11">
        <v>368</v>
      </c>
      <c r="G17" s="12">
        <v>346</v>
      </c>
    </row>
    <row r="18" spans="1:9" x14ac:dyDescent="0.3">
      <c r="A18" s="5" t="s">
        <v>64</v>
      </c>
      <c r="B18" s="11">
        <v>81375</v>
      </c>
      <c r="C18" s="12">
        <v>81569</v>
      </c>
      <c r="D18" s="7"/>
      <c r="E18" s="5" t="s">
        <v>64</v>
      </c>
      <c r="F18" s="11">
        <v>2433</v>
      </c>
      <c r="G18" s="12">
        <v>2648</v>
      </c>
    </row>
    <row r="19" spans="1:9" x14ac:dyDescent="0.3">
      <c r="A19" s="15" t="s">
        <v>65</v>
      </c>
      <c r="B19" s="16">
        <f>SUM(B13:B18)</f>
        <v>4198370</v>
      </c>
      <c r="C19" s="16">
        <f>SUM(C13:C18)</f>
        <v>284831</v>
      </c>
      <c r="D19" s="7"/>
      <c r="E19" s="15" t="s">
        <v>66</v>
      </c>
      <c r="F19" s="16">
        <f>SUM(F13:F18)</f>
        <v>128773</v>
      </c>
      <c r="G19" s="16">
        <f>SUM(G13:G18)</f>
        <v>9209</v>
      </c>
    </row>
    <row r="20" spans="1:9" x14ac:dyDescent="0.3">
      <c r="A20" s="48" t="s">
        <v>67</v>
      </c>
      <c r="B20" s="49">
        <v>-199833</v>
      </c>
      <c r="C20" s="50">
        <v>-18433</v>
      </c>
      <c r="D20" s="7"/>
      <c r="E20" s="48" t="s">
        <v>67</v>
      </c>
      <c r="F20" s="49">
        <v>-6282</v>
      </c>
      <c r="G20" s="50">
        <v>-598</v>
      </c>
    </row>
    <row r="21" spans="1:9" ht="15" thickBot="1" x14ac:dyDescent="0.35">
      <c r="A21" s="51" t="s">
        <v>68</v>
      </c>
      <c r="B21" s="28">
        <f>SUM(B19:B20)</f>
        <v>3998537</v>
      </c>
      <c r="C21" s="28">
        <f>SUM(C19:C20)</f>
        <v>266398</v>
      </c>
      <c r="D21" s="7"/>
      <c r="E21" s="18" t="s">
        <v>68</v>
      </c>
      <c r="F21" s="28">
        <f>SUM(F19:F20)</f>
        <v>122491</v>
      </c>
      <c r="G21" s="28">
        <f>SUM(G19:G20)</f>
        <v>8611</v>
      </c>
    </row>
    <row r="22" spans="1:9" ht="15" thickTop="1" x14ac:dyDescent="0.3">
      <c r="A22" s="2"/>
      <c r="B22" s="2"/>
      <c r="C22" s="1"/>
      <c r="E22" s="2"/>
      <c r="F22" s="2"/>
      <c r="G22" s="1"/>
    </row>
    <row r="23" spans="1:9" x14ac:dyDescent="0.3">
      <c r="E23" s="2"/>
      <c r="F23" s="2"/>
      <c r="G23" s="2"/>
      <c r="H23" s="1"/>
      <c r="I23" s="1"/>
    </row>
    <row r="24" spans="1:9" x14ac:dyDescent="0.3">
      <c r="E24" s="20"/>
      <c r="F24" s="20"/>
      <c r="G24" s="2"/>
      <c r="H24" s="1"/>
      <c r="I24" s="1"/>
    </row>
    <row r="25" spans="1:9" x14ac:dyDescent="0.3">
      <c r="E25" s="24"/>
      <c r="F25" s="24"/>
      <c r="G25" s="2"/>
      <c r="H25" s="1"/>
      <c r="I25" s="23"/>
    </row>
    <row r="26" spans="1:9" x14ac:dyDescent="0.3">
      <c r="E26" s="2"/>
      <c r="F26" s="2"/>
      <c r="G26" s="2"/>
      <c r="H26" s="2"/>
      <c r="I26" s="2"/>
    </row>
    <row r="27" spans="1:9" x14ac:dyDescent="0.3">
      <c r="E27" s="59"/>
      <c r="F27" s="24"/>
      <c r="G27" s="2"/>
      <c r="H27" s="60"/>
      <c r="I27" s="61"/>
    </row>
    <row r="28" spans="1:9" x14ac:dyDescent="0.3">
      <c r="E28" s="59"/>
      <c r="F28" s="24"/>
      <c r="G28" s="2"/>
      <c r="H28" s="60"/>
      <c r="I28" s="61"/>
    </row>
    <row r="29" spans="1:9" x14ac:dyDescent="0.3">
      <c r="E29" s="2"/>
      <c r="F29" s="2"/>
      <c r="G29" s="2"/>
      <c r="H29" s="1"/>
      <c r="I29" s="1"/>
    </row>
    <row r="30" spans="1:9" ht="23.4" customHeight="1" x14ac:dyDescent="0.3">
      <c r="E30" s="59"/>
      <c r="F30" s="24"/>
      <c r="G30" s="2"/>
      <c r="H30" s="60"/>
      <c r="I30" s="62"/>
    </row>
    <row r="31" spans="1:9" x14ac:dyDescent="0.3">
      <c r="E31" s="59"/>
      <c r="F31" s="24"/>
      <c r="G31" s="2"/>
      <c r="H31" s="60"/>
      <c r="I31" s="62"/>
    </row>
  </sheetData>
  <mergeCells count="7">
    <mergeCell ref="A1:G1"/>
    <mergeCell ref="E27:E28"/>
    <mergeCell ref="H27:H28"/>
    <mergeCell ref="I27:I28"/>
    <mergeCell ref="E30:E31"/>
    <mergeCell ref="H30:H31"/>
    <mergeCell ref="I30:I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zoomScaleNormal="100" workbookViewId="0">
      <selection sqref="A1:G1"/>
    </sheetView>
  </sheetViews>
  <sheetFormatPr defaultRowHeight="14.4" x14ac:dyDescent="0.3"/>
  <cols>
    <col min="1" max="1" width="63.109375" bestFit="1" customWidth="1"/>
    <col min="2" max="2" width="16.109375" bestFit="1" customWidth="1"/>
    <col min="3" max="3" width="12" bestFit="1" customWidth="1"/>
    <col min="4" max="4" width="4.88671875" customWidth="1"/>
    <col min="5" max="5" width="62.33203125" bestFit="1" customWidth="1"/>
    <col min="6" max="7" width="10.33203125" bestFit="1" customWidth="1"/>
  </cols>
  <sheetData>
    <row r="1" spans="1:7" x14ac:dyDescent="0.3">
      <c r="A1" s="63" t="s">
        <v>0</v>
      </c>
      <c r="B1" s="63"/>
      <c r="C1" s="63"/>
      <c r="D1" s="63"/>
      <c r="E1" s="63"/>
      <c r="F1" s="63"/>
      <c r="G1" s="63"/>
    </row>
    <row r="2" spans="1:7" x14ac:dyDescent="0.3">
      <c r="A2" s="7"/>
      <c r="B2" s="7"/>
      <c r="C2" s="7"/>
      <c r="D2" s="7"/>
      <c r="E2" s="7"/>
      <c r="F2" s="7"/>
      <c r="G2" s="7"/>
    </row>
    <row r="3" spans="1:7" x14ac:dyDescent="0.3">
      <c r="A3" s="32" t="s">
        <v>22</v>
      </c>
      <c r="B3" s="31" t="s">
        <v>48</v>
      </c>
      <c r="C3" s="31" t="s">
        <v>49</v>
      </c>
      <c r="D3" s="7"/>
      <c r="E3" s="32" t="s">
        <v>1</v>
      </c>
      <c r="F3" s="31" t="s">
        <v>48</v>
      </c>
      <c r="G3" s="31" t="s">
        <v>49</v>
      </c>
    </row>
    <row r="4" spans="1:7" x14ac:dyDescent="0.3">
      <c r="A4" s="4" t="s">
        <v>69</v>
      </c>
      <c r="B4" s="4"/>
      <c r="C4" s="19"/>
      <c r="D4" s="25"/>
      <c r="E4" s="4" t="s">
        <v>69</v>
      </c>
      <c r="F4" s="4"/>
      <c r="G4" s="19"/>
    </row>
    <row r="5" spans="1:7" x14ac:dyDescent="0.3">
      <c r="A5" s="4" t="s">
        <v>65</v>
      </c>
      <c r="B5" s="13">
        <v>4198370</v>
      </c>
      <c r="C5" s="14">
        <v>284831</v>
      </c>
      <c r="E5" s="4" t="s">
        <v>65</v>
      </c>
      <c r="F5" s="11">
        <v>128773</v>
      </c>
      <c r="G5" s="12">
        <v>9209</v>
      </c>
    </row>
    <row r="6" spans="1:7" x14ac:dyDescent="0.3">
      <c r="A6" s="40" t="s">
        <v>70</v>
      </c>
      <c r="B6" s="13"/>
      <c r="C6" s="14"/>
      <c r="E6" s="40" t="s">
        <v>70</v>
      </c>
      <c r="F6" s="11"/>
      <c r="G6" s="12"/>
    </row>
    <row r="7" spans="1:7" x14ac:dyDescent="0.3">
      <c r="A7" s="5" t="s">
        <v>71</v>
      </c>
      <c r="B7" s="13">
        <v>1659822</v>
      </c>
      <c r="C7" s="14">
        <v>1709791</v>
      </c>
      <c r="E7" s="5" t="s">
        <v>71</v>
      </c>
      <c r="F7" s="11">
        <v>51386</v>
      </c>
      <c r="G7" s="12">
        <v>55510</v>
      </c>
    </row>
    <row r="8" spans="1:7" x14ac:dyDescent="0.3">
      <c r="A8" s="5" t="s">
        <v>72</v>
      </c>
      <c r="B8" s="13">
        <v>10986</v>
      </c>
      <c r="C8" s="14">
        <v>23727</v>
      </c>
      <c r="E8" s="5" t="s">
        <v>72</v>
      </c>
      <c r="F8" s="11">
        <v>345</v>
      </c>
      <c r="G8" s="12">
        <v>762</v>
      </c>
    </row>
    <row r="9" spans="1:7" x14ac:dyDescent="0.3">
      <c r="A9" s="5" t="s">
        <v>73</v>
      </c>
      <c r="B9" s="13">
        <v>43018</v>
      </c>
      <c r="C9" s="14">
        <v>27257</v>
      </c>
      <c r="E9" s="5" t="s">
        <v>73</v>
      </c>
      <c r="F9" s="11">
        <v>1351</v>
      </c>
      <c r="G9" s="12">
        <v>875</v>
      </c>
    </row>
    <row r="10" spans="1:7" x14ac:dyDescent="0.3">
      <c r="A10" s="5" t="s">
        <v>74</v>
      </c>
      <c r="B10" s="13">
        <v>40647</v>
      </c>
      <c r="C10" s="14">
        <v>18821</v>
      </c>
      <c r="E10" s="5" t="s">
        <v>74</v>
      </c>
      <c r="F10" s="11">
        <v>1276</v>
      </c>
      <c r="G10" s="12">
        <v>604</v>
      </c>
    </row>
    <row r="11" spans="1:7" x14ac:dyDescent="0.3">
      <c r="A11" s="5" t="s">
        <v>75</v>
      </c>
      <c r="B11" s="13">
        <v>-9490</v>
      </c>
      <c r="C11" s="14">
        <v>-7227</v>
      </c>
      <c r="E11" s="5" t="s">
        <v>75</v>
      </c>
      <c r="F11" s="11">
        <v>-288</v>
      </c>
      <c r="G11" s="12">
        <v>-233</v>
      </c>
    </row>
    <row r="12" spans="1:7" x14ac:dyDescent="0.3">
      <c r="A12" s="5" t="s">
        <v>76</v>
      </c>
      <c r="B12" s="13">
        <v>-2643</v>
      </c>
      <c r="C12" s="14">
        <v>-3527</v>
      </c>
      <c r="E12" s="5" t="s">
        <v>76</v>
      </c>
      <c r="F12" s="11">
        <v>-80</v>
      </c>
      <c r="G12" s="12">
        <v>-113</v>
      </c>
    </row>
    <row r="13" spans="1:7" x14ac:dyDescent="0.3">
      <c r="A13" s="5" t="s">
        <v>77</v>
      </c>
      <c r="B13" s="13">
        <v>98107</v>
      </c>
      <c r="C13" s="14">
        <v>234775</v>
      </c>
      <c r="E13" s="5" t="s">
        <v>77</v>
      </c>
      <c r="F13" s="11">
        <v>2976</v>
      </c>
      <c r="G13" s="12">
        <v>7562</v>
      </c>
    </row>
    <row r="14" spans="1:7" x14ac:dyDescent="0.3">
      <c r="A14" s="5" t="s">
        <v>61</v>
      </c>
      <c r="B14" s="13">
        <v>54888</v>
      </c>
      <c r="C14" s="14">
        <v>99854</v>
      </c>
      <c r="E14" s="5" t="s">
        <v>61</v>
      </c>
      <c r="F14" s="11">
        <v>1666</v>
      </c>
      <c r="G14" s="12">
        <v>3217</v>
      </c>
    </row>
    <row r="15" spans="1:7" x14ac:dyDescent="0.3">
      <c r="A15" s="5" t="s">
        <v>60</v>
      </c>
      <c r="B15" s="13">
        <v>671724</v>
      </c>
      <c r="C15" s="14">
        <v>673189</v>
      </c>
      <c r="E15" s="5" t="s">
        <v>60</v>
      </c>
      <c r="F15" s="11">
        <v>20814</v>
      </c>
      <c r="G15" s="12">
        <v>22162</v>
      </c>
    </row>
    <row r="16" spans="1:7" x14ac:dyDescent="0.3">
      <c r="A16" s="5" t="s">
        <v>58</v>
      </c>
      <c r="B16" s="13">
        <v>0</v>
      </c>
      <c r="C16" s="14">
        <v>55034</v>
      </c>
      <c r="E16" s="5" t="s">
        <v>58</v>
      </c>
      <c r="F16" s="11">
        <v>0</v>
      </c>
      <c r="G16" s="12">
        <v>1633</v>
      </c>
    </row>
    <row r="17" spans="1:7" x14ac:dyDescent="0.3">
      <c r="A17" s="5" t="s">
        <v>78</v>
      </c>
      <c r="B17" s="13">
        <v>-4655507</v>
      </c>
      <c r="C17" s="14">
        <v>-1664254</v>
      </c>
      <c r="E17" s="5" t="s">
        <v>78</v>
      </c>
      <c r="F17" s="11">
        <v>-143835</v>
      </c>
      <c r="G17" s="12">
        <v>-54084</v>
      </c>
    </row>
    <row r="18" spans="1:7" x14ac:dyDescent="0.3">
      <c r="A18" s="5" t="s">
        <v>79</v>
      </c>
      <c r="B18" s="13">
        <v>2785993</v>
      </c>
      <c r="C18" s="14">
        <v>1349313</v>
      </c>
      <c r="E18" s="5" t="s">
        <v>79</v>
      </c>
      <c r="F18" s="11">
        <v>87747</v>
      </c>
      <c r="G18" s="12">
        <v>43314</v>
      </c>
    </row>
    <row r="19" spans="1:7" x14ac:dyDescent="0.3">
      <c r="A19" s="5" t="s">
        <v>80</v>
      </c>
      <c r="B19" s="13">
        <v>-74890</v>
      </c>
      <c r="C19" s="14">
        <v>-5488</v>
      </c>
      <c r="E19" s="5" t="s">
        <v>80</v>
      </c>
      <c r="F19" s="11">
        <v>-2315</v>
      </c>
      <c r="G19" s="12">
        <v>-178</v>
      </c>
    </row>
    <row r="20" spans="1:7" ht="27.6" x14ac:dyDescent="0.3">
      <c r="A20" s="5" t="s">
        <v>81</v>
      </c>
      <c r="B20" s="13">
        <v>-11594</v>
      </c>
      <c r="C20" s="14">
        <v>-362</v>
      </c>
      <c r="E20" s="5" t="s">
        <v>81</v>
      </c>
      <c r="F20" s="13">
        <v>-352</v>
      </c>
      <c r="G20" s="14">
        <v>-12</v>
      </c>
    </row>
    <row r="21" spans="1:7" x14ac:dyDescent="0.3">
      <c r="A21" s="5" t="s">
        <v>82</v>
      </c>
      <c r="B21" s="13">
        <v>-34926</v>
      </c>
      <c r="C21" s="14">
        <v>527750</v>
      </c>
      <c r="E21" s="5" t="s">
        <v>82</v>
      </c>
      <c r="F21" s="11">
        <v>-1003</v>
      </c>
      <c r="G21" s="12">
        <v>17134</v>
      </c>
    </row>
    <row r="22" spans="1:7" x14ac:dyDescent="0.3">
      <c r="A22" s="40" t="s">
        <v>83</v>
      </c>
      <c r="B22" s="13"/>
      <c r="C22" s="14"/>
      <c r="E22" s="40" t="s">
        <v>83</v>
      </c>
      <c r="F22" s="11"/>
      <c r="G22" s="12"/>
    </row>
    <row r="23" spans="1:7" x14ac:dyDescent="0.3">
      <c r="A23" s="5" t="s">
        <v>84</v>
      </c>
      <c r="B23" s="13">
        <v>-2129315</v>
      </c>
      <c r="C23" s="14">
        <v>1276010</v>
      </c>
      <c r="E23" s="5" t="s">
        <v>84</v>
      </c>
      <c r="F23" s="11">
        <v>-65921</v>
      </c>
      <c r="G23" s="12">
        <v>41920</v>
      </c>
    </row>
    <row r="24" spans="1:7" x14ac:dyDescent="0.3">
      <c r="A24" s="5" t="s">
        <v>85</v>
      </c>
      <c r="B24" s="13">
        <v>-777345</v>
      </c>
      <c r="C24" s="14">
        <v>403980</v>
      </c>
      <c r="E24" s="5" t="s">
        <v>85</v>
      </c>
      <c r="F24" s="11">
        <v>-24066</v>
      </c>
      <c r="G24" s="12">
        <v>13116</v>
      </c>
    </row>
    <row r="25" spans="1:7" x14ac:dyDescent="0.3">
      <c r="A25" s="5" t="s">
        <v>86</v>
      </c>
      <c r="B25" s="13">
        <v>225088</v>
      </c>
      <c r="C25" s="14">
        <v>70393</v>
      </c>
      <c r="E25" s="5" t="s">
        <v>86</v>
      </c>
      <c r="F25" s="11">
        <v>6968</v>
      </c>
      <c r="G25" s="12">
        <v>2285</v>
      </c>
    </row>
    <row r="26" spans="1:7" x14ac:dyDescent="0.3">
      <c r="A26" s="5" t="s">
        <v>87</v>
      </c>
      <c r="B26" s="13">
        <v>-71576</v>
      </c>
      <c r="C26" s="14">
        <v>-187868</v>
      </c>
      <c r="E26" s="5" t="s">
        <v>87</v>
      </c>
      <c r="F26" s="11">
        <v>-2216</v>
      </c>
      <c r="G26" s="12">
        <v>-6099</v>
      </c>
    </row>
    <row r="27" spans="1:7" x14ac:dyDescent="0.3">
      <c r="A27" s="5" t="s">
        <v>88</v>
      </c>
      <c r="B27" s="13">
        <v>-191764</v>
      </c>
      <c r="C27" s="14">
        <v>-72275</v>
      </c>
      <c r="E27" s="5" t="s">
        <v>88</v>
      </c>
      <c r="F27" s="11">
        <v>-5937</v>
      </c>
      <c r="G27" s="12">
        <v>-2346</v>
      </c>
    </row>
    <row r="28" spans="1:7" x14ac:dyDescent="0.3">
      <c r="A28" s="15" t="s">
        <v>89</v>
      </c>
      <c r="B28" s="16">
        <f>SUM(B5:B27)</f>
        <v>1829593</v>
      </c>
      <c r="C28" s="16">
        <f>SUM(C5:C27)</f>
        <v>4813724</v>
      </c>
      <c r="E28" s="15" t="s">
        <v>89</v>
      </c>
      <c r="F28" s="16">
        <f>SUM(F5:F27)</f>
        <v>57289</v>
      </c>
      <c r="G28" s="16">
        <f>SUM(G5:G27)</f>
        <v>156238</v>
      </c>
    </row>
    <row r="29" spans="1:7" x14ac:dyDescent="0.3">
      <c r="A29" s="17" t="s">
        <v>90</v>
      </c>
      <c r="B29" s="17"/>
      <c r="C29" s="38"/>
      <c r="E29" s="17" t="s">
        <v>90</v>
      </c>
      <c r="F29" s="17"/>
      <c r="G29" s="38"/>
    </row>
    <row r="30" spans="1:7" ht="27.6" x14ac:dyDescent="0.3">
      <c r="A30" s="5" t="s">
        <v>91</v>
      </c>
      <c r="B30" s="13">
        <v>-413805</v>
      </c>
      <c r="C30" s="14">
        <v>-457115</v>
      </c>
      <c r="E30" s="5" t="s">
        <v>91</v>
      </c>
      <c r="F30" s="13">
        <v>-12811</v>
      </c>
      <c r="G30" s="14">
        <v>-14841</v>
      </c>
    </row>
    <row r="31" spans="1:7" x14ac:dyDescent="0.3">
      <c r="A31" s="5" t="s">
        <v>92</v>
      </c>
      <c r="B31" s="13">
        <v>30813</v>
      </c>
      <c r="C31" s="14">
        <v>17255</v>
      </c>
      <c r="E31" s="5" t="s">
        <v>92</v>
      </c>
      <c r="F31" s="11">
        <v>954</v>
      </c>
      <c r="G31" s="12">
        <v>560</v>
      </c>
    </row>
    <row r="32" spans="1:7" x14ac:dyDescent="0.3">
      <c r="A32" s="5" t="s">
        <v>93</v>
      </c>
      <c r="B32" s="13">
        <v>9490</v>
      </c>
      <c r="C32" s="14">
        <v>7227</v>
      </c>
      <c r="E32" s="5" t="s">
        <v>93</v>
      </c>
      <c r="F32" s="11">
        <v>288</v>
      </c>
      <c r="G32" s="12">
        <v>233</v>
      </c>
    </row>
    <row r="33" spans="1:7" x14ac:dyDescent="0.3">
      <c r="A33" s="5" t="s">
        <v>94</v>
      </c>
      <c r="B33" s="13">
        <v>250450</v>
      </c>
      <c r="C33" s="14">
        <v>0</v>
      </c>
      <c r="E33" s="5" t="s">
        <v>94</v>
      </c>
      <c r="F33" s="11">
        <v>7611</v>
      </c>
      <c r="G33" s="12">
        <v>0</v>
      </c>
    </row>
    <row r="34" spans="1:7" x14ac:dyDescent="0.3">
      <c r="A34" s="5" t="s">
        <v>95</v>
      </c>
      <c r="B34" s="13">
        <v>-5623</v>
      </c>
      <c r="C34" s="14">
        <v>-4987</v>
      </c>
      <c r="E34" s="5" t="s">
        <v>95</v>
      </c>
      <c r="F34" s="11">
        <v>-174</v>
      </c>
      <c r="G34" s="12">
        <v>-162</v>
      </c>
    </row>
    <row r="35" spans="1:7" x14ac:dyDescent="0.3">
      <c r="A35" s="5" t="s">
        <v>96</v>
      </c>
      <c r="B35" s="13">
        <v>3707</v>
      </c>
      <c r="C35" s="14">
        <v>17750</v>
      </c>
      <c r="E35" s="5" t="s">
        <v>96</v>
      </c>
      <c r="F35" s="11">
        <v>115</v>
      </c>
      <c r="G35" s="12">
        <v>576</v>
      </c>
    </row>
    <row r="36" spans="1:7" x14ac:dyDescent="0.3">
      <c r="A36" s="15" t="s">
        <v>97</v>
      </c>
      <c r="B36" s="16">
        <f>SUM(B30:B35)</f>
        <v>-124968</v>
      </c>
      <c r="C36" s="16">
        <f>SUM(C30:C35)</f>
        <v>-419870</v>
      </c>
      <c r="E36" s="15" t="s">
        <v>97</v>
      </c>
      <c r="F36" s="16">
        <f>SUM(F30:F35)</f>
        <v>-4017</v>
      </c>
      <c r="G36" s="16">
        <f>SUM(G30:G35)</f>
        <v>-13634</v>
      </c>
    </row>
    <row r="37" spans="1:7" x14ac:dyDescent="0.3">
      <c r="A37" s="17" t="s">
        <v>98</v>
      </c>
      <c r="B37" s="17"/>
      <c r="C37" s="38"/>
      <c r="E37" s="17" t="s">
        <v>98</v>
      </c>
      <c r="F37" s="17"/>
      <c r="G37" s="38"/>
    </row>
    <row r="38" spans="1:7" x14ac:dyDescent="0.3">
      <c r="A38" s="5" t="s">
        <v>99</v>
      </c>
      <c r="B38" s="13">
        <v>2649200</v>
      </c>
      <c r="C38" s="14">
        <v>2517098</v>
      </c>
      <c r="E38" s="5" t="s">
        <v>99</v>
      </c>
      <c r="F38" s="11">
        <v>82016</v>
      </c>
      <c r="G38" s="12">
        <v>81720</v>
      </c>
    </row>
    <row r="39" spans="1:7" x14ac:dyDescent="0.3">
      <c r="A39" s="5" t="s">
        <v>100</v>
      </c>
      <c r="B39" s="13">
        <v>-3234986</v>
      </c>
      <c r="C39" s="14">
        <v>-5218660</v>
      </c>
      <c r="E39" s="5" t="s">
        <v>100</v>
      </c>
      <c r="F39" s="11">
        <v>-100151</v>
      </c>
      <c r="G39" s="12">
        <v>-169430</v>
      </c>
    </row>
    <row r="40" spans="1:7" x14ac:dyDescent="0.3">
      <c r="A40" s="5" t="s">
        <v>101</v>
      </c>
      <c r="B40" s="13">
        <v>-406171</v>
      </c>
      <c r="C40" s="14">
        <v>0</v>
      </c>
      <c r="E40" s="5" t="s">
        <v>101</v>
      </c>
      <c r="F40" s="11">
        <v>-12155</v>
      </c>
      <c r="G40" s="12">
        <v>0</v>
      </c>
    </row>
    <row r="41" spans="1:7" x14ac:dyDescent="0.3">
      <c r="A41" s="5" t="s">
        <v>102</v>
      </c>
      <c r="B41" s="13">
        <v>-18615</v>
      </c>
      <c r="C41" s="14">
        <v>0</v>
      </c>
      <c r="E41" s="5" t="s">
        <v>102</v>
      </c>
      <c r="F41" s="11">
        <v>-576</v>
      </c>
      <c r="G41" s="12">
        <v>0</v>
      </c>
    </row>
    <row r="42" spans="1:7" x14ac:dyDescent="0.3">
      <c r="A42" s="5" t="s">
        <v>103</v>
      </c>
      <c r="B42" s="13">
        <v>-324012</v>
      </c>
      <c r="C42" s="14">
        <v>-280079</v>
      </c>
      <c r="E42" s="5" t="s">
        <v>103</v>
      </c>
      <c r="F42" s="11">
        <v>-10013</v>
      </c>
      <c r="G42" s="12">
        <v>-8787</v>
      </c>
    </row>
    <row r="43" spans="1:7" x14ac:dyDescent="0.3">
      <c r="A43" s="5" t="s">
        <v>104</v>
      </c>
      <c r="B43" s="13">
        <v>-671724</v>
      </c>
      <c r="C43" s="14">
        <v>-673189</v>
      </c>
      <c r="E43" s="5" t="s">
        <v>104</v>
      </c>
      <c r="F43" s="11">
        <v>-20814</v>
      </c>
      <c r="G43" s="12">
        <v>-22162</v>
      </c>
    </row>
    <row r="44" spans="1:7" x14ac:dyDescent="0.3">
      <c r="A44" s="5" t="s">
        <v>105</v>
      </c>
      <c r="B44" s="13">
        <v>-102064</v>
      </c>
      <c r="C44" s="14">
        <v>-255408</v>
      </c>
      <c r="E44" s="5" t="s">
        <v>105</v>
      </c>
      <c r="F44" s="11">
        <v>-3160</v>
      </c>
      <c r="G44" s="12">
        <v>-8292</v>
      </c>
    </row>
    <row r="45" spans="1:7" x14ac:dyDescent="0.3">
      <c r="A45" s="15" t="s">
        <v>106</v>
      </c>
      <c r="B45" s="16">
        <f>SUM(B38:B44)</f>
        <v>-2108372</v>
      </c>
      <c r="C45" s="16">
        <f>SUM(C38:C44)</f>
        <v>-3910238</v>
      </c>
      <c r="E45" s="15" t="s">
        <v>106</v>
      </c>
      <c r="F45" s="16">
        <f>SUM(F38:F44)</f>
        <v>-64853</v>
      </c>
      <c r="G45" s="16">
        <f>SUM(G38:G44)</f>
        <v>-126951</v>
      </c>
    </row>
    <row r="46" spans="1:7" x14ac:dyDescent="0.3">
      <c r="A46" s="5" t="s">
        <v>107</v>
      </c>
      <c r="B46" s="13">
        <v>-403747</v>
      </c>
      <c r="C46" s="14">
        <v>483616</v>
      </c>
      <c r="E46" s="5" t="s">
        <v>107</v>
      </c>
      <c r="F46" s="11">
        <v>-11581</v>
      </c>
      <c r="G46" s="12">
        <v>15653</v>
      </c>
    </row>
    <row r="47" spans="1:7" x14ac:dyDescent="0.3">
      <c r="A47" s="5" t="s">
        <v>108</v>
      </c>
      <c r="B47" s="13">
        <v>774831</v>
      </c>
      <c r="C47" s="14">
        <v>326046</v>
      </c>
      <c r="E47" s="5" t="s">
        <v>108</v>
      </c>
      <c r="F47" s="11">
        <v>22304</v>
      </c>
      <c r="G47" s="12">
        <v>12340</v>
      </c>
    </row>
    <row r="48" spans="1:7" x14ac:dyDescent="0.3">
      <c r="A48" s="5" t="s">
        <v>109</v>
      </c>
      <c r="B48" s="57">
        <v>-14215</v>
      </c>
      <c r="C48" s="56">
        <v>-34831</v>
      </c>
      <c r="E48" s="53" t="s">
        <v>109</v>
      </c>
      <c r="F48" s="55">
        <v>818</v>
      </c>
      <c r="G48" s="54">
        <v>-5689</v>
      </c>
    </row>
    <row r="49" spans="1:7" ht="15" thickBot="1" x14ac:dyDescent="0.35">
      <c r="A49" s="51" t="s">
        <v>110</v>
      </c>
      <c r="B49" s="52">
        <f>SUM(B46:B48)</f>
        <v>356869</v>
      </c>
      <c r="C49" s="52">
        <f>SUM(C46:C48)</f>
        <v>774831</v>
      </c>
      <c r="E49" s="18" t="s">
        <v>110</v>
      </c>
      <c r="F49" s="27">
        <f>SUM(F46:F48)</f>
        <v>11541</v>
      </c>
      <c r="G49" s="27">
        <f>SUM(G46:G48)</f>
        <v>22304</v>
      </c>
    </row>
    <row r="50" spans="1:7" ht="15" thickTop="1" x14ac:dyDescent="0.3"/>
  </sheetData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EC419587BC2A044BA295FFA770FA018" ma:contentTypeVersion="12" ma:contentTypeDescription="Створення нового документа." ma:contentTypeScope="" ma:versionID="82b95af47e842a383298045ea7afbf1c">
  <xsd:schema xmlns:xsd="http://www.w3.org/2001/XMLSchema" xmlns:xs="http://www.w3.org/2001/XMLSchema" xmlns:p="http://schemas.microsoft.com/office/2006/metadata/properties" xmlns:ns2="34738d79-d1ca-4d99-9739-88085d48fd98" xmlns:ns3="7996cb9a-3109-4b05-9f29-5a8a64b58678" targetNamespace="http://schemas.microsoft.com/office/2006/metadata/properties" ma:root="true" ma:fieldsID="93b826aad2157e21a04550dc17863ddd" ns2:_="" ns3:_="">
    <xsd:import namespace="34738d79-d1ca-4d99-9739-88085d48fd98"/>
    <xsd:import namespace="7996cb9a-3109-4b05-9f29-5a8a64b586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38d79-d1ca-4d99-9739-88085d48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6cb9a-3109-4b05-9f29-5a8a64b586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3BDA27-46C3-41C2-A8EE-31D7348C9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38d79-d1ca-4d99-9739-88085d48fd98"/>
    <ds:schemaRef ds:uri="7996cb9a-3109-4b05-9f29-5a8a64b58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EC388C-0574-4DF0-ABBC-F72B7AC69C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216761-6C78-4B6C-92A6-ECD3133E82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Statement of financial position</vt:lpstr>
      <vt:lpstr>Consolidated income statement</vt:lpstr>
      <vt:lpstr>Cash flow statement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 Павло Андрійович</dc:creator>
  <cp:keywords/>
  <dc:description/>
  <cp:lastModifiedBy>Дериведмідь Євгенія Володимирівна</cp:lastModifiedBy>
  <cp:revision/>
  <dcterms:created xsi:type="dcterms:W3CDTF">2020-04-10T09:44:11Z</dcterms:created>
  <dcterms:modified xsi:type="dcterms:W3CDTF">2022-04-08T17:37:27Z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0x010100DEC419587BC2A044BA295FFA770FA018</vt:lpwstr>
  </property>
</Properties>
</file>