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\ТОВ фірма Астарта-Київ\IR - General\9M20\"/>
    </mc:Choice>
  </mc:AlternateContent>
  <xr:revisionPtr revIDLastSave="624" documentId="11_B5902EAC74867EF44061BE0275E68BF06DD05649" xr6:coauthVersionLast="45" xr6:coauthVersionMax="45" xr10:uidLastSave="{8BF78E4E-2EC6-4976-8864-813AFD0E87BD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3" l="1"/>
  <c r="F45" i="3"/>
  <c r="G41" i="3"/>
  <c r="F41" i="3"/>
  <c r="G34" i="3"/>
  <c r="F34" i="3"/>
  <c r="G27" i="3"/>
  <c r="F27" i="3"/>
  <c r="C45" i="3"/>
  <c r="B45" i="3"/>
  <c r="C41" i="3"/>
  <c r="B41" i="3"/>
  <c r="C34" i="3"/>
  <c r="B34" i="3"/>
  <c r="C27" i="3"/>
  <c r="B27" i="3"/>
  <c r="I24" i="1"/>
  <c r="H24" i="1"/>
  <c r="H25" i="1" s="1"/>
  <c r="G24" i="1"/>
  <c r="G25" i="1" s="1"/>
  <c r="I13" i="1"/>
  <c r="H13" i="1"/>
  <c r="G13" i="1"/>
  <c r="I36" i="1"/>
  <c r="I54" i="1" s="1"/>
  <c r="H36" i="1"/>
  <c r="G36" i="1"/>
  <c r="I44" i="1"/>
  <c r="H44" i="1"/>
  <c r="G44" i="1"/>
  <c r="G54" i="1" s="1"/>
  <c r="I53" i="1"/>
  <c r="H53" i="1"/>
  <c r="G53" i="1"/>
  <c r="B54" i="1"/>
  <c r="D53" i="1"/>
  <c r="C53" i="1"/>
  <c r="B53" i="1"/>
  <c r="C44" i="1"/>
  <c r="D44" i="1"/>
  <c r="B44" i="1"/>
  <c r="C36" i="1"/>
  <c r="C54" i="1" s="1"/>
  <c r="D36" i="1"/>
  <c r="D54" i="1" s="1"/>
  <c r="B36" i="1"/>
  <c r="D25" i="1"/>
  <c r="B25" i="1"/>
  <c r="D24" i="1"/>
  <c r="C24" i="1"/>
  <c r="B24" i="1"/>
  <c r="C13" i="1"/>
  <c r="C25" i="1" s="1"/>
  <c r="D13" i="1"/>
  <c r="B13" i="1"/>
  <c r="I25" i="1" l="1"/>
  <c r="H54" i="1"/>
  <c r="G7" i="2"/>
  <c r="G12" i="2" s="1"/>
  <c r="G18" i="2" s="1"/>
  <c r="G20" i="2" s="1"/>
  <c r="F7" i="2"/>
  <c r="F12" i="2" s="1"/>
  <c r="F18" i="2" s="1"/>
  <c r="F20" i="2" s="1"/>
  <c r="C7" i="2"/>
  <c r="C12" i="2" s="1"/>
  <c r="C18" i="2" s="1"/>
  <c r="C20" i="2" s="1"/>
  <c r="B7" i="2"/>
  <c r="B12" i="2" s="1"/>
  <c r="B18" i="2" s="1"/>
  <c r="B20" i="2" s="1"/>
</calcChain>
</file>

<file path=xl/sharedStrings.xml><?xml version="1.0" encoding="utf-8"?>
<sst xmlns="http://schemas.openxmlformats.org/spreadsheetml/2006/main" count="239" uniqueCount="107">
  <si>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</si>
  <si>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</si>
  <si>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</si>
  <si>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</si>
  <si>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</si>
  <si>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</si>
  <si>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</si>
  <si>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Value added tax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</si>
  <si>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</si>
  <si>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</si>
  <si>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</si>
  <si>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</si>
  <si>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</si>
  <si>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</si>
  <si>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</si>
  <si>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</si>
  <si>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</si>
  <si>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</si>
  <si>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Non-current assets held for sale</t>
  </si>
  <si>
    <t>Total current assets</t>
  </si>
  <si>
    <t>Total assets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</si>
  <si>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</si>
  <si>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</si>
  <si>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</si>
  <si>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</si>
  <si>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</si>
  <si>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</si>
  <si>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</si>
  <si>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</si>
  <si>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</si>
  <si>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</si>
  <si>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</si>
  <si>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</si>
  <si>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</si>
  <si>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</si>
  <si>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</si>
  <si>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</si>
  <si>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</si>
  <si>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</si>
  <si>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</si>
  <si>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</si>
  <si>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</si>
  <si>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</si>
  <si>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</si>
  <si>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 xml:space="preserve"> - </t>
  </si>
  <si>
    <t>Revenues</t>
  </si>
  <si>
    <t>Cost of revenues</t>
  </si>
  <si>
    <t>Changes in fair value of biological assets and agricultural produce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</si>
  <si>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</si>
  <si>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</si>
  <si>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</si>
  <si>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</si>
  <si>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</si>
  <si>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Interest expense on lease liability</t>
  </si>
  <si>
    <t>Other finance costs</t>
  </si>
  <si>
    <t>Finance income</t>
  </si>
  <si>
    <t>Other income</t>
  </si>
  <si>
    <t>ASTARTA HOLDING N.V.</t>
  </si>
  <si>
    <t>in ths UAH</t>
  </si>
  <si>
    <t>in ths EUR</t>
  </si>
  <si>
    <t>Changes in fair value of BA and AP</t>
  </si>
  <si>
    <t xml:space="preserve">Operating activities </t>
  </si>
  <si>
    <t>Adjustments for:</t>
  </si>
  <si>
    <t>Depreciation and amortization</t>
  </si>
  <si>
    <t>VAT written off</t>
  </si>
  <si>
    <t>Interest income</t>
  </si>
  <si>
    <t>Interest expense</t>
  </si>
  <si>
    <t>Recovery of assets previously written off</t>
  </si>
  <si>
    <t>Working capital adjustments:</t>
  </si>
  <si>
    <t>Decrease in inventories</t>
  </si>
  <si>
    <t>Increase in biological assets due to other changes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</si>
  <si>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</si>
  <si>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</si>
  <si>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</si>
  <si>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</si>
  <si>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</si>
  <si>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</si>
  <si>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Cash deposits placement</t>
  </si>
  <si>
    <t>Cash deposits withdrawal</t>
  </si>
  <si>
    <t>Cash flows used in investing activities</t>
  </si>
  <si>
    <t>Financing activities</t>
  </si>
  <si>
    <t>Proceeds from loans and borrowings</t>
  </si>
  <si>
    <t>Payment of lease liabilities</t>
  </si>
  <si>
    <t>Payment of interest on lease liabilities</t>
  </si>
  <si>
    <t>Interest paid</t>
  </si>
  <si>
    <t>Cash and cash equivalents as at 1 January</t>
  </si>
  <si>
    <t>Currency translation difference</t>
  </si>
  <si>
    <t>Loss on disposal of property, plant and equipment</t>
  </si>
  <si>
    <t>Other finance income</t>
  </si>
  <si>
    <t>Foreign exchange loss/(gain) on loans and borrowings, deposits</t>
  </si>
  <si>
    <t>Profit/(loss) from operations</t>
  </si>
  <si>
    <t>Finance costs</t>
  </si>
  <si>
    <t>Foreign currency exchange (loss)/gain</t>
  </si>
  <si>
    <t>Loss before tax</t>
  </si>
  <si>
    <t>Income tax (expense)/credit</t>
  </si>
  <si>
    <t>Net loss</t>
  </si>
  <si>
    <t>9M20</t>
  </si>
  <si>
    <t>9M19</t>
  </si>
  <si>
    <t>Allowance for trade and other accounts receivable</t>
  </si>
  <si>
    <t xml:space="preserve">Write down of inventories </t>
  </si>
  <si>
    <t>Net loss/(profit) attributable to non-controlling  participants in limited liability company subsidiaries</t>
  </si>
  <si>
    <t>(Increase)/decrease in trade and other receivables</t>
  </si>
  <si>
    <t>Increase in trade and other payables</t>
  </si>
  <si>
    <r>
      <t>Repayment of loans and borrowings</t>
    </r>
    <r>
      <rPr>
        <sz val="10"/>
        <color theme="1"/>
        <rFont val="Times New Roman"/>
        <family val="1"/>
        <charset val="204"/>
      </rPr>
      <t xml:space="preserve"> </t>
    </r>
  </si>
  <si>
    <t>Cash flows used in financing activities</t>
  </si>
  <si>
    <t>Net increase/(decrease) in cash and cash equivalents</t>
  </si>
  <si>
    <t>Cash and cash equivalents as at 30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</si>
</sst>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2D5F91"/>
      <name val="Franklin Gothic Book"/>
      <family val="2"/>
      <charset val="204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366092"/>
      <name val="Franklin Gothic Book"/>
      <family val="2"/>
      <charset val="204"/>
    </font>
    <font>
      <i/>
      <sz val="9"/>
      <color rgb="FF366092"/>
      <name val="Franklin Gothic Book"/>
      <family val="2"/>
      <charset val="204"/>
    </font>
    <font>
      <sz val="9"/>
      <color rgb="FF36609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5" applyFont="1" applyAlignment="1">
      <alignment vertical="top" wrapText="1"/>
    </xf>
    <xf numFmtId="0" fontId="3" fillId="0" borderId="0" xfId="5" applyFont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9" fillId="0" borderId="0" xfId="0" applyFont="1"/>
    <xf numFmtId="166" fontId="3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165" fontId="3" fillId="0" borderId="0" xfId="5" applyNumberFormat="1" applyFont="1" applyAlignment="1">
      <alignment horizontal="right" vertical="top"/>
    </xf>
    <xf numFmtId="165" fontId="7" fillId="0" borderId="0" xfId="5" applyNumberFormat="1" applyFont="1" applyAlignment="1">
      <alignment horizontal="right" vertical="top"/>
    </xf>
    <xf numFmtId="0" fontId="9" fillId="0" borderId="0" xfId="0" applyFont="1" applyBorder="1"/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6" fontId="10" fillId="0" borderId="0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14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/>
    </xf>
    <xf numFmtId="0" fontId="1" fillId="0" borderId="0" xfId="0" applyFont="1"/>
    <xf numFmtId="3" fontId="15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5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5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3" fontId="3" fillId="0" borderId="2" xfId="0" applyNumberFormat="1" applyFont="1" applyBorder="1" applyAlignment="1">
      <alignment vertical="top" wrapText="1"/>
    </xf>
    <xf numFmtId="165" fontId="3" fillId="0" borderId="2" xfId="5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Normal="100" workbookViewId="0">
      <selection activeCell="K5" sqref="K5"/>
    </sheetView>
  </sheetViews>
  <sheetFormatPr defaultRowHeight="14.4" x14ac:dyDescent="0.3"/>
  <cols>
    <col min="1" max="1" width="35.88671875" customWidth="1"/>
    <col min="2" max="4" width="13" customWidth="1"/>
    <col min="5" max="5" width="4.6640625" customWidth="1"/>
    <col min="6" max="6" width="35.109375" customWidth="1"/>
    <col min="7" max="9" width="13" customWidth="1"/>
  </cols>
  <sheetData>
    <row r="1" spans="1:9" x14ac:dyDescent="0.3">
      <c r="A1" s="44" t="s">
        <v>57</v>
      </c>
      <c r="B1" s="44"/>
      <c r="C1" s="44"/>
      <c r="D1" s="44"/>
      <c r="E1" s="44"/>
      <c r="F1" s="44"/>
      <c r="G1" s="44"/>
      <c r="H1" s="44"/>
      <c r="I1" s="44"/>
    </row>
    <row r="2" spans="1:9" ht="14.4" customHeight="1" x14ac:dyDescent="0.3">
      <c r="A2" s="54" t="s">
        <v>58</v>
      </c>
      <c r="B2" s="55">
        <v>44104</v>
      </c>
      <c r="C2" s="55">
        <v>43830</v>
      </c>
      <c r="D2" s="55">
        <v>43738</v>
      </c>
      <c r="E2" s="27"/>
      <c r="F2" s="54" t="s">
        <v>59</v>
      </c>
      <c r="G2" s="55">
        <v>44104</v>
      </c>
      <c r="H2" s="55">
        <v>43830</v>
      </c>
      <c r="I2" s="55">
        <v>43738</v>
      </c>
    </row>
    <row r="3" spans="1:9" x14ac:dyDescent="0.3">
      <c r="A3" s="43" t="s">
        <v>0</v>
      </c>
      <c r="B3" s="2"/>
      <c r="C3" s="1"/>
      <c r="D3" s="1"/>
      <c r="F3" s="8" t="s">
        <v>0</v>
      </c>
      <c r="G3" s="1"/>
    </row>
    <row r="4" spans="1:9" x14ac:dyDescent="0.3">
      <c r="A4" s="6" t="s">
        <v>1</v>
      </c>
      <c r="B4" s="2"/>
      <c r="C4" s="1"/>
      <c r="D4" s="1"/>
      <c r="F4" s="6" t="s">
        <v>1</v>
      </c>
      <c r="G4" s="1"/>
    </row>
    <row r="5" spans="1:9" x14ac:dyDescent="0.3">
      <c r="A5" s="7" t="s">
        <v>2</v>
      </c>
      <c r="B5" s="11">
        <v>7160750</v>
      </c>
      <c r="C5" s="12">
        <v>7779761</v>
      </c>
      <c r="D5" s="12">
        <v>8103990</v>
      </c>
      <c r="F5" s="7" t="s">
        <v>2</v>
      </c>
      <c r="G5" s="11">
        <v>216135</v>
      </c>
      <c r="H5" s="12">
        <v>294442</v>
      </c>
      <c r="I5" s="12">
        <v>307733</v>
      </c>
    </row>
    <row r="6" spans="1:9" x14ac:dyDescent="0.3">
      <c r="A6" s="7" t="s">
        <v>3</v>
      </c>
      <c r="B6" s="11">
        <v>3552540</v>
      </c>
      <c r="C6" s="12">
        <v>3752857</v>
      </c>
      <c r="D6" s="12">
        <v>3710386</v>
      </c>
      <c r="F6" s="7" t="s">
        <v>3</v>
      </c>
      <c r="G6" s="11">
        <v>107227</v>
      </c>
      <c r="H6" s="12">
        <v>142035</v>
      </c>
      <c r="I6" s="12">
        <v>140894</v>
      </c>
    </row>
    <row r="7" spans="1:9" x14ac:dyDescent="0.3">
      <c r="A7" s="7" t="s">
        <v>4</v>
      </c>
      <c r="B7" s="11">
        <v>83565</v>
      </c>
      <c r="C7" s="12">
        <v>70690</v>
      </c>
      <c r="D7" s="12">
        <v>74861</v>
      </c>
      <c r="F7" s="7" t="s">
        <v>4</v>
      </c>
      <c r="G7" s="11">
        <v>2522</v>
      </c>
      <c r="H7" s="12">
        <v>2675</v>
      </c>
      <c r="I7" s="12">
        <v>2843</v>
      </c>
    </row>
    <row r="8" spans="1:9" x14ac:dyDescent="0.3">
      <c r="A8" s="7" t="s">
        <v>5</v>
      </c>
      <c r="B8" s="11">
        <v>34658</v>
      </c>
      <c r="C8" s="12">
        <v>35378</v>
      </c>
      <c r="D8" s="12">
        <v>34917</v>
      </c>
      <c r="F8" s="7" t="s">
        <v>5</v>
      </c>
      <c r="G8" s="11">
        <v>1046</v>
      </c>
      <c r="H8" s="12">
        <v>1340</v>
      </c>
      <c r="I8" s="12">
        <v>1325</v>
      </c>
    </row>
    <row r="9" spans="1:9" x14ac:dyDescent="0.3">
      <c r="A9" s="7" t="s">
        <v>6</v>
      </c>
      <c r="B9" s="11">
        <v>780527</v>
      </c>
      <c r="C9" s="12">
        <v>792939</v>
      </c>
      <c r="D9" s="12">
        <v>606378</v>
      </c>
      <c r="F9" s="7" t="s">
        <v>6</v>
      </c>
      <c r="G9" s="11">
        <v>23559</v>
      </c>
      <c r="H9" s="12">
        <v>30011</v>
      </c>
      <c r="I9" s="12">
        <v>23026</v>
      </c>
    </row>
    <row r="10" spans="1:9" x14ac:dyDescent="0.3">
      <c r="A10" s="7" t="s">
        <v>7</v>
      </c>
      <c r="B10" s="13" t="s">
        <v>44</v>
      </c>
      <c r="C10" s="14" t="s">
        <v>44</v>
      </c>
      <c r="D10" s="12">
        <v>120358</v>
      </c>
      <c r="F10" s="7" t="s">
        <v>7</v>
      </c>
      <c r="G10" s="13" t="s">
        <v>44</v>
      </c>
      <c r="H10" s="14" t="s">
        <v>44</v>
      </c>
      <c r="I10" s="12">
        <v>4570</v>
      </c>
    </row>
    <row r="11" spans="1:9" x14ac:dyDescent="0.3">
      <c r="A11" s="7" t="s">
        <v>8</v>
      </c>
      <c r="B11" s="11">
        <v>20788</v>
      </c>
      <c r="C11" s="12">
        <v>20767</v>
      </c>
      <c r="D11" s="12">
        <v>7772</v>
      </c>
      <c r="F11" s="7" t="s">
        <v>8</v>
      </c>
      <c r="G11" s="11">
        <v>627</v>
      </c>
      <c r="H11" s="12">
        <v>786</v>
      </c>
      <c r="I11" s="12">
        <v>295</v>
      </c>
    </row>
    <row r="12" spans="1:9" x14ac:dyDescent="0.3">
      <c r="A12" s="7" t="s">
        <v>9</v>
      </c>
      <c r="B12" s="11">
        <v>6022</v>
      </c>
      <c r="C12" s="12">
        <v>25095</v>
      </c>
      <c r="D12" s="12">
        <v>21831</v>
      </c>
      <c r="F12" s="7" t="s">
        <v>9</v>
      </c>
      <c r="G12" s="11">
        <v>182</v>
      </c>
      <c r="H12" s="12">
        <v>950</v>
      </c>
      <c r="I12" s="12">
        <v>829</v>
      </c>
    </row>
    <row r="13" spans="1:9" x14ac:dyDescent="0.3">
      <c r="A13" s="21" t="s">
        <v>10</v>
      </c>
      <c r="B13" s="22">
        <f>SUM(B5:B12)</f>
        <v>11638850</v>
      </c>
      <c r="C13" s="49">
        <f t="shared" ref="C13:D13" si="0">SUM(C5:C12)</f>
        <v>12477487</v>
      </c>
      <c r="D13" s="49">
        <f t="shared" si="0"/>
        <v>12680493</v>
      </c>
      <c r="F13" s="21" t="s">
        <v>10</v>
      </c>
      <c r="G13" s="22">
        <f>SUM(G5:G12)</f>
        <v>351298</v>
      </c>
      <c r="H13" s="49">
        <f t="shared" ref="H13" si="1">SUM(H5:H12)</f>
        <v>472239</v>
      </c>
      <c r="I13" s="49">
        <f t="shared" ref="I13" si="2">SUM(I5:I12)</f>
        <v>481515</v>
      </c>
    </row>
    <row r="14" spans="1:9" x14ac:dyDescent="0.3">
      <c r="A14" s="6"/>
      <c r="B14" s="28"/>
      <c r="C14" s="28"/>
      <c r="D14" s="28"/>
      <c r="F14" s="6"/>
      <c r="G14" s="28"/>
      <c r="H14" s="28"/>
      <c r="I14" s="28"/>
    </row>
    <row r="15" spans="1:9" x14ac:dyDescent="0.3">
      <c r="A15" s="6" t="s">
        <v>11</v>
      </c>
      <c r="B15" s="2"/>
      <c r="C15" s="1"/>
      <c r="D15" s="1"/>
      <c r="F15" s="6" t="s">
        <v>11</v>
      </c>
      <c r="G15" s="2"/>
      <c r="H15" s="1"/>
      <c r="I15" s="1"/>
    </row>
    <row r="16" spans="1:9" x14ac:dyDescent="0.3">
      <c r="A16" s="7" t="s">
        <v>12</v>
      </c>
      <c r="B16" s="11">
        <v>2528059</v>
      </c>
      <c r="C16" s="12">
        <v>5117473</v>
      </c>
      <c r="D16" s="12">
        <v>4288120</v>
      </c>
      <c r="F16" s="7" t="s">
        <v>12</v>
      </c>
      <c r="G16" s="11">
        <v>76307</v>
      </c>
      <c r="H16" s="12">
        <v>193681</v>
      </c>
      <c r="I16" s="12">
        <v>162831</v>
      </c>
    </row>
    <row r="17" spans="1:9" x14ac:dyDescent="0.3">
      <c r="A17" s="7" t="s">
        <v>6</v>
      </c>
      <c r="B17" s="11">
        <v>2242332</v>
      </c>
      <c r="C17" s="12">
        <v>425624</v>
      </c>
      <c r="D17" s="12">
        <v>2083150</v>
      </c>
      <c r="F17" s="7" t="s">
        <v>6</v>
      </c>
      <c r="G17" s="11">
        <v>67681</v>
      </c>
      <c r="H17" s="12">
        <v>16109</v>
      </c>
      <c r="I17" s="12">
        <v>79103</v>
      </c>
    </row>
    <row r="18" spans="1:9" x14ac:dyDescent="0.3">
      <c r="A18" s="7" t="s">
        <v>13</v>
      </c>
      <c r="B18" s="11">
        <v>771609</v>
      </c>
      <c r="C18" s="12">
        <v>607870</v>
      </c>
      <c r="D18" s="12">
        <v>525331</v>
      </c>
      <c r="F18" s="7" t="s">
        <v>13</v>
      </c>
      <c r="G18" s="11">
        <v>23289</v>
      </c>
      <c r="H18" s="12">
        <v>23007</v>
      </c>
      <c r="I18" s="12">
        <v>19948</v>
      </c>
    </row>
    <row r="19" spans="1:9" ht="27.6" x14ac:dyDescent="0.3">
      <c r="A19" s="7" t="s">
        <v>14</v>
      </c>
      <c r="B19" s="11">
        <v>863135</v>
      </c>
      <c r="C19" s="12">
        <v>1032787</v>
      </c>
      <c r="D19" s="12">
        <v>1304329</v>
      </c>
      <c r="F19" s="7" t="s">
        <v>14</v>
      </c>
      <c r="G19" s="11">
        <v>26052</v>
      </c>
      <c r="H19" s="12">
        <v>39086</v>
      </c>
      <c r="I19" s="12">
        <v>49528</v>
      </c>
    </row>
    <row r="20" spans="1:9" x14ac:dyDescent="0.3">
      <c r="A20" s="7" t="s">
        <v>15</v>
      </c>
      <c r="B20" s="11">
        <v>10634</v>
      </c>
      <c r="C20" s="12">
        <v>12551</v>
      </c>
      <c r="D20" s="12">
        <v>12315</v>
      </c>
      <c r="F20" s="7" t="s">
        <v>15</v>
      </c>
      <c r="G20" s="11">
        <v>321</v>
      </c>
      <c r="H20" s="12">
        <v>475</v>
      </c>
      <c r="I20" s="12">
        <v>468</v>
      </c>
    </row>
    <row r="21" spans="1:9" x14ac:dyDescent="0.3">
      <c r="A21" s="7" t="s">
        <v>16</v>
      </c>
      <c r="B21" s="11">
        <v>7949</v>
      </c>
      <c r="C21" s="12">
        <v>18318</v>
      </c>
      <c r="D21" s="12">
        <v>13562</v>
      </c>
      <c r="F21" s="7" t="s">
        <v>16</v>
      </c>
      <c r="G21" s="11">
        <v>240</v>
      </c>
      <c r="H21" s="12">
        <v>693</v>
      </c>
      <c r="I21" s="12">
        <v>515</v>
      </c>
    </row>
    <row r="22" spans="1:9" x14ac:dyDescent="0.3">
      <c r="A22" s="7" t="s">
        <v>17</v>
      </c>
      <c r="B22" s="11">
        <v>642457</v>
      </c>
      <c r="C22" s="12">
        <v>326046</v>
      </c>
      <c r="D22" s="12">
        <v>202875</v>
      </c>
      <c r="F22" s="7" t="s">
        <v>17</v>
      </c>
      <c r="G22" s="11">
        <v>19391</v>
      </c>
      <c r="H22" s="12">
        <v>12340</v>
      </c>
      <c r="I22" s="12">
        <v>7704</v>
      </c>
    </row>
    <row r="23" spans="1:9" x14ac:dyDescent="0.3">
      <c r="A23" s="7" t="s">
        <v>18</v>
      </c>
      <c r="B23" s="11">
        <v>37349</v>
      </c>
      <c r="C23" s="12">
        <v>43283</v>
      </c>
      <c r="D23" s="14" t="s">
        <v>44</v>
      </c>
      <c r="F23" s="7" t="s">
        <v>18</v>
      </c>
      <c r="G23" s="11">
        <v>1127</v>
      </c>
      <c r="H23" s="12">
        <v>1638</v>
      </c>
      <c r="I23" s="14" t="s">
        <v>44</v>
      </c>
    </row>
    <row r="24" spans="1:9" x14ac:dyDescent="0.3">
      <c r="A24" s="21" t="s">
        <v>19</v>
      </c>
      <c r="B24" s="22">
        <f>SUM(B16:B23)</f>
        <v>7103524</v>
      </c>
      <c r="C24" s="49">
        <f>SUM(C16:C23)</f>
        <v>7583952</v>
      </c>
      <c r="D24" s="49">
        <f>SUM(D16:D23)</f>
        <v>8429682</v>
      </c>
      <c r="F24" s="21" t="s">
        <v>19</v>
      </c>
      <c r="G24" s="22">
        <f>SUM(G16:G23)</f>
        <v>214408</v>
      </c>
      <c r="H24" s="49">
        <f>SUM(H16:H23)</f>
        <v>287029</v>
      </c>
      <c r="I24" s="49">
        <f>SUM(I16:I23)</f>
        <v>320097</v>
      </c>
    </row>
    <row r="25" spans="1:9" x14ac:dyDescent="0.3">
      <c r="A25" s="21" t="s">
        <v>20</v>
      </c>
      <c r="B25" s="22">
        <f>B24+B13</f>
        <v>18742374</v>
      </c>
      <c r="C25" s="49">
        <f t="shared" ref="C25:D25" si="3">C24+C13</f>
        <v>20061439</v>
      </c>
      <c r="D25" s="49">
        <f t="shared" si="3"/>
        <v>21110175</v>
      </c>
      <c r="F25" s="21" t="s">
        <v>20</v>
      </c>
      <c r="G25" s="22">
        <f>G24+G13</f>
        <v>565706</v>
      </c>
      <c r="H25" s="49">
        <f t="shared" ref="H25" si="4">H24+H13</f>
        <v>759268</v>
      </c>
      <c r="I25" s="49">
        <f t="shared" ref="I25" si="5">I24+I13</f>
        <v>801612</v>
      </c>
    </row>
    <row r="26" spans="1:9" x14ac:dyDescent="0.3">
      <c r="A26" s="5"/>
      <c r="B26" s="29"/>
      <c r="C26" s="29"/>
      <c r="D26" s="29"/>
      <c r="F26" s="6"/>
      <c r="G26" s="29"/>
      <c r="H26" s="29"/>
      <c r="I26" s="29"/>
    </row>
    <row r="27" spans="1:9" x14ac:dyDescent="0.3">
      <c r="A27" s="54" t="s">
        <v>58</v>
      </c>
      <c r="B27" s="55">
        <v>44104</v>
      </c>
      <c r="C27" s="55">
        <v>43830</v>
      </c>
      <c r="D27" s="55">
        <v>43738</v>
      </c>
      <c r="F27" s="54" t="s">
        <v>59</v>
      </c>
      <c r="G27" s="55">
        <v>44104</v>
      </c>
      <c r="H27" s="55">
        <v>43830</v>
      </c>
      <c r="I27" s="55">
        <v>43738</v>
      </c>
    </row>
    <row r="28" spans="1:9" x14ac:dyDescent="0.3">
      <c r="A28" s="43" t="s">
        <v>21</v>
      </c>
      <c r="F28" s="8" t="s">
        <v>21</v>
      </c>
    </row>
    <row r="29" spans="1:9" x14ac:dyDescent="0.3">
      <c r="A29" s="6" t="s">
        <v>22</v>
      </c>
      <c r="B29" s="3"/>
      <c r="C29" s="4"/>
      <c r="D29" s="4"/>
      <c r="F29" s="6" t="s">
        <v>22</v>
      </c>
      <c r="G29" s="3"/>
      <c r="H29" s="4"/>
      <c r="I29" s="4"/>
    </row>
    <row r="30" spans="1:9" x14ac:dyDescent="0.3">
      <c r="A30" s="7" t="s">
        <v>23</v>
      </c>
      <c r="B30" s="11">
        <v>1663</v>
      </c>
      <c r="C30" s="12">
        <v>1663</v>
      </c>
      <c r="D30" s="12">
        <v>1663</v>
      </c>
      <c r="F30" s="7" t="s">
        <v>23</v>
      </c>
      <c r="G30" s="11">
        <v>250</v>
      </c>
      <c r="H30" s="12">
        <v>250</v>
      </c>
      <c r="I30" s="12">
        <v>250</v>
      </c>
    </row>
    <row r="31" spans="1:9" x14ac:dyDescent="0.3">
      <c r="A31" s="7" t="s">
        <v>24</v>
      </c>
      <c r="B31" s="11">
        <v>369798</v>
      </c>
      <c r="C31" s="12">
        <v>369798</v>
      </c>
      <c r="D31" s="12">
        <v>369798</v>
      </c>
      <c r="F31" s="7" t="s">
        <v>24</v>
      </c>
      <c r="G31" s="11">
        <v>55638</v>
      </c>
      <c r="H31" s="12">
        <v>55638</v>
      </c>
      <c r="I31" s="12">
        <v>55638</v>
      </c>
    </row>
    <row r="32" spans="1:9" x14ac:dyDescent="0.3">
      <c r="A32" s="7" t="s">
        <v>25</v>
      </c>
      <c r="B32" s="11">
        <v>8609311</v>
      </c>
      <c r="C32" s="12">
        <v>8349380</v>
      </c>
      <c r="D32" s="12">
        <v>8238386</v>
      </c>
      <c r="F32" s="7" t="s">
        <v>25</v>
      </c>
      <c r="G32" s="11">
        <v>505731</v>
      </c>
      <c r="H32" s="12">
        <v>492290</v>
      </c>
      <c r="I32" s="12">
        <v>484572</v>
      </c>
    </row>
    <row r="33" spans="1:9" x14ac:dyDescent="0.3">
      <c r="A33" s="7" t="s">
        <v>26</v>
      </c>
      <c r="B33" s="11">
        <v>2081453</v>
      </c>
      <c r="C33" s="12">
        <v>2482363</v>
      </c>
      <c r="D33" s="12">
        <v>2646961</v>
      </c>
      <c r="F33" s="7" t="s">
        <v>26</v>
      </c>
      <c r="G33" s="11">
        <v>94290</v>
      </c>
      <c r="H33" s="12">
        <v>112451</v>
      </c>
      <c r="I33" s="12">
        <v>121689</v>
      </c>
    </row>
    <row r="34" spans="1:9" x14ac:dyDescent="0.3">
      <c r="A34" s="7" t="s">
        <v>27</v>
      </c>
      <c r="B34" s="11">
        <v>-119260</v>
      </c>
      <c r="C34" s="12">
        <v>-119260</v>
      </c>
      <c r="D34" s="12">
        <v>-119260</v>
      </c>
      <c r="F34" s="7" t="s">
        <v>27</v>
      </c>
      <c r="G34" s="11">
        <v>-5527</v>
      </c>
      <c r="H34" s="12">
        <v>-5527</v>
      </c>
      <c r="I34" s="12">
        <v>-5527</v>
      </c>
    </row>
    <row r="35" spans="1:9" x14ac:dyDescent="0.3">
      <c r="A35" s="7" t="s">
        <v>28</v>
      </c>
      <c r="B35" s="11">
        <v>465127</v>
      </c>
      <c r="C35" s="12">
        <v>508868</v>
      </c>
      <c r="D35" s="12">
        <v>479060</v>
      </c>
      <c r="F35" s="7" t="s">
        <v>28</v>
      </c>
      <c r="G35" s="11">
        <v>-306048</v>
      </c>
      <c r="H35" s="12">
        <v>-216347</v>
      </c>
      <c r="I35" s="12">
        <v>-215509</v>
      </c>
    </row>
    <row r="36" spans="1:9" x14ac:dyDescent="0.3">
      <c r="A36" s="21" t="s">
        <v>29</v>
      </c>
      <c r="B36" s="22">
        <f>SUM(B30:B35)</f>
        <v>11408092</v>
      </c>
      <c r="C36" s="49">
        <f t="shared" ref="C36:D36" si="6">SUM(C30:C35)</f>
        <v>11592812</v>
      </c>
      <c r="D36" s="49">
        <f t="shared" si="6"/>
        <v>11616608</v>
      </c>
      <c r="F36" s="21" t="s">
        <v>29</v>
      </c>
      <c r="G36" s="22">
        <f>SUM(G30:G35)</f>
        <v>344334</v>
      </c>
      <c r="H36" s="49">
        <f t="shared" ref="H36" si="7">SUM(H30:H35)</f>
        <v>438755</v>
      </c>
      <c r="I36" s="49">
        <f t="shared" ref="I36" si="8">SUM(I30:I35)</f>
        <v>441113</v>
      </c>
    </row>
    <row r="37" spans="1:9" x14ac:dyDescent="0.3">
      <c r="A37" s="6"/>
      <c r="B37" s="11"/>
      <c r="C37" s="11"/>
      <c r="D37" s="11"/>
      <c r="F37" s="6"/>
      <c r="G37" s="11"/>
      <c r="H37" s="11"/>
      <c r="I37" s="11"/>
    </row>
    <row r="38" spans="1:9" x14ac:dyDescent="0.3">
      <c r="A38" s="6" t="s">
        <v>30</v>
      </c>
      <c r="B38" s="3"/>
      <c r="C38" s="10"/>
      <c r="D38" s="10"/>
      <c r="F38" s="6" t="s">
        <v>30</v>
      </c>
      <c r="G38" s="3"/>
      <c r="H38" s="10"/>
      <c r="I38" s="10"/>
    </row>
    <row r="39" spans="1:9" x14ac:dyDescent="0.3">
      <c r="A39" s="7" t="s">
        <v>31</v>
      </c>
      <c r="B39" s="11">
        <v>1872554</v>
      </c>
      <c r="C39" s="12">
        <v>15608</v>
      </c>
      <c r="D39" s="12">
        <v>3309</v>
      </c>
      <c r="F39" s="7" t="s">
        <v>31</v>
      </c>
      <c r="G39" s="11">
        <v>56520</v>
      </c>
      <c r="H39" s="12">
        <v>591</v>
      </c>
      <c r="I39" s="12">
        <v>126</v>
      </c>
    </row>
    <row r="40" spans="1:9" ht="27.6" x14ac:dyDescent="0.3">
      <c r="A40" s="7" t="s">
        <v>32</v>
      </c>
      <c r="B40" s="11">
        <v>26134</v>
      </c>
      <c r="C40" s="12">
        <v>24909</v>
      </c>
      <c r="D40" s="12">
        <v>30992</v>
      </c>
      <c r="F40" s="7" t="s">
        <v>32</v>
      </c>
      <c r="G40" s="11">
        <v>789</v>
      </c>
      <c r="H40" s="12">
        <v>943</v>
      </c>
      <c r="I40" s="12">
        <v>1177</v>
      </c>
    </row>
    <row r="41" spans="1:9" x14ac:dyDescent="0.3">
      <c r="A41" s="7" t="s">
        <v>33</v>
      </c>
      <c r="B41" s="11">
        <v>4230</v>
      </c>
      <c r="C41" s="12">
        <v>4093</v>
      </c>
      <c r="D41" s="12">
        <v>2839</v>
      </c>
      <c r="F41" s="7" t="s">
        <v>33</v>
      </c>
      <c r="G41" s="11">
        <v>128</v>
      </c>
      <c r="H41" s="12">
        <v>155</v>
      </c>
      <c r="I41" s="12">
        <v>108</v>
      </c>
    </row>
    <row r="42" spans="1:9" x14ac:dyDescent="0.3">
      <c r="A42" s="7" t="s">
        <v>34</v>
      </c>
      <c r="B42" s="11">
        <v>2662716</v>
      </c>
      <c r="C42" s="12">
        <v>2731803</v>
      </c>
      <c r="D42" s="12">
        <v>2674564</v>
      </c>
      <c r="F42" s="7" t="s">
        <v>34</v>
      </c>
      <c r="G42" s="11">
        <v>80370</v>
      </c>
      <c r="H42" s="12">
        <v>103391</v>
      </c>
      <c r="I42" s="12">
        <v>101561</v>
      </c>
    </row>
    <row r="43" spans="1:9" x14ac:dyDescent="0.3">
      <c r="A43" s="7" t="s">
        <v>35</v>
      </c>
      <c r="B43" s="11">
        <v>204445</v>
      </c>
      <c r="C43" s="12">
        <v>259791</v>
      </c>
      <c r="D43" s="12">
        <v>296048</v>
      </c>
      <c r="F43" s="7" t="s">
        <v>35</v>
      </c>
      <c r="G43" s="11">
        <v>6171</v>
      </c>
      <c r="H43" s="12">
        <v>9832</v>
      </c>
      <c r="I43" s="12">
        <v>11242</v>
      </c>
    </row>
    <row r="44" spans="1:9" x14ac:dyDescent="0.3">
      <c r="A44" s="21" t="s">
        <v>36</v>
      </c>
      <c r="B44" s="22">
        <f>SUM(B39:B43)</f>
        <v>4770079</v>
      </c>
      <c r="C44" s="49">
        <f t="shared" ref="C44:D44" si="9">SUM(C39:C43)</f>
        <v>3036204</v>
      </c>
      <c r="D44" s="49">
        <f t="shared" si="9"/>
        <v>3007752</v>
      </c>
      <c r="F44" s="21" t="s">
        <v>36</v>
      </c>
      <c r="G44" s="22">
        <f>SUM(G39:G43)</f>
        <v>143978</v>
      </c>
      <c r="H44" s="49">
        <f t="shared" ref="H44" si="10">SUM(H39:H43)</f>
        <v>114912</v>
      </c>
      <c r="I44" s="49">
        <f t="shared" ref="I44" si="11">SUM(I39:I43)</f>
        <v>114214</v>
      </c>
    </row>
    <row r="45" spans="1:9" x14ac:dyDescent="0.3">
      <c r="A45" s="6"/>
      <c r="B45" s="11"/>
      <c r="C45" s="11"/>
      <c r="D45" s="11"/>
      <c r="F45" s="6"/>
      <c r="G45" s="11"/>
      <c r="H45" s="11"/>
      <c r="I45" s="11"/>
    </row>
    <row r="46" spans="1:9" x14ac:dyDescent="0.3">
      <c r="A46" s="6" t="s">
        <v>37</v>
      </c>
      <c r="B46" s="3"/>
      <c r="C46" s="10"/>
      <c r="D46" s="10"/>
      <c r="F46" s="6" t="s">
        <v>37</v>
      </c>
      <c r="G46" s="3"/>
      <c r="H46" s="10"/>
      <c r="I46" s="10"/>
    </row>
    <row r="47" spans="1:9" x14ac:dyDescent="0.3">
      <c r="A47" s="7" t="s">
        <v>31</v>
      </c>
      <c r="B47" s="11">
        <v>206365</v>
      </c>
      <c r="C47" s="12">
        <v>3874935</v>
      </c>
      <c r="D47" s="12">
        <v>4466519</v>
      </c>
      <c r="F47" s="7" t="s">
        <v>31</v>
      </c>
      <c r="G47" s="11">
        <v>6229</v>
      </c>
      <c r="H47" s="12">
        <v>146656</v>
      </c>
      <c r="I47" s="12">
        <v>169607</v>
      </c>
    </row>
    <row r="48" spans="1:9" ht="27.6" x14ac:dyDescent="0.3">
      <c r="A48" s="7" t="s">
        <v>38</v>
      </c>
      <c r="B48" s="11">
        <v>821487</v>
      </c>
      <c r="C48" s="12">
        <v>56943</v>
      </c>
      <c r="D48" s="12">
        <v>72238</v>
      </c>
      <c r="F48" s="7" t="s">
        <v>38</v>
      </c>
      <c r="G48" s="11">
        <v>24795</v>
      </c>
      <c r="H48" s="12">
        <v>2155</v>
      </c>
      <c r="I48" s="12">
        <v>2743</v>
      </c>
    </row>
    <row r="49" spans="1:9" x14ac:dyDescent="0.3">
      <c r="A49" s="7" t="s">
        <v>39</v>
      </c>
      <c r="B49" s="11">
        <v>196313</v>
      </c>
      <c r="C49" s="12">
        <v>158145</v>
      </c>
      <c r="D49" s="12">
        <v>376618</v>
      </c>
      <c r="F49" s="7" t="s">
        <v>39</v>
      </c>
      <c r="G49" s="11">
        <v>5925</v>
      </c>
      <c r="H49" s="12">
        <v>5985</v>
      </c>
      <c r="I49" s="12">
        <v>14301</v>
      </c>
    </row>
    <row r="50" spans="1:9" x14ac:dyDescent="0.3">
      <c r="A50" s="7" t="s">
        <v>40</v>
      </c>
      <c r="B50" s="11">
        <v>879127</v>
      </c>
      <c r="C50" s="12">
        <v>953127</v>
      </c>
      <c r="D50" s="12">
        <v>880997</v>
      </c>
      <c r="F50" s="7" t="s">
        <v>40</v>
      </c>
      <c r="G50" s="11">
        <v>26535</v>
      </c>
      <c r="H50" s="12">
        <v>36073</v>
      </c>
      <c r="I50" s="12">
        <v>33454</v>
      </c>
    </row>
    <row r="51" spans="1:9" x14ac:dyDescent="0.3">
      <c r="A51" s="7" t="s">
        <v>15</v>
      </c>
      <c r="B51" s="11">
        <v>13418</v>
      </c>
      <c r="C51" s="12">
        <v>45886</v>
      </c>
      <c r="D51" s="12">
        <v>21427</v>
      </c>
      <c r="F51" s="7" t="s">
        <v>15</v>
      </c>
      <c r="G51" s="11">
        <v>405</v>
      </c>
      <c r="H51" s="12">
        <v>1736</v>
      </c>
      <c r="I51" s="12">
        <v>814</v>
      </c>
    </row>
    <row r="52" spans="1:9" x14ac:dyDescent="0.3">
      <c r="A52" s="7" t="s">
        <v>41</v>
      </c>
      <c r="B52" s="11">
        <v>447493</v>
      </c>
      <c r="C52" s="12">
        <v>343387</v>
      </c>
      <c r="D52" s="12">
        <v>668016</v>
      </c>
      <c r="F52" s="7" t="s">
        <v>41</v>
      </c>
      <c r="G52" s="11">
        <v>13505</v>
      </c>
      <c r="H52" s="12">
        <v>12996</v>
      </c>
      <c r="I52" s="12">
        <v>25366</v>
      </c>
    </row>
    <row r="53" spans="1:9" x14ac:dyDescent="0.3">
      <c r="A53" s="21" t="s">
        <v>42</v>
      </c>
      <c r="B53" s="22">
        <f>SUM(B47:B52)</f>
        <v>2564203</v>
      </c>
      <c r="C53" s="49">
        <f t="shared" ref="C53:D53" si="12">SUM(C47:C52)</f>
        <v>5432423</v>
      </c>
      <c r="D53" s="49">
        <f t="shared" si="12"/>
        <v>6485815</v>
      </c>
      <c r="F53" s="21" t="s">
        <v>42</v>
      </c>
      <c r="G53" s="22">
        <f>SUM(G47:G52)</f>
        <v>77394</v>
      </c>
      <c r="H53" s="49">
        <f t="shared" ref="H53" si="13">SUM(H47:H52)</f>
        <v>205601</v>
      </c>
      <c r="I53" s="49">
        <f t="shared" ref="I53" si="14">SUM(I47:I52)</f>
        <v>246285</v>
      </c>
    </row>
    <row r="54" spans="1:9" ht="15" thickBot="1" x14ac:dyDescent="0.35">
      <c r="A54" s="50" t="s">
        <v>43</v>
      </c>
      <c r="B54" s="51">
        <f>B36+B44+B53</f>
        <v>18742374</v>
      </c>
      <c r="C54" s="52">
        <f t="shared" ref="C54:D54" si="15">C36+C44+C53</f>
        <v>20061439</v>
      </c>
      <c r="D54" s="52">
        <f t="shared" si="15"/>
        <v>21110175</v>
      </c>
      <c r="F54" s="50" t="s">
        <v>43</v>
      </c>
      <c r="G54" s="51">
        <f>G36+G44+G53</f>
        <v>565706</v>
      </c>
      <c r="H54" s="52">
        <f t="shared" ref="H54" si="16">H36+H44+H53</f>
        <v>759268</v>
      </c>
      <c r="I54" s="52">
        <f t="shared" ref="I54" si="17">I36+I44+I53</f>
        <v>801612</v>
      </c>
    </row>
    <row r="55" spans="1:9" ht="15" thickTop="1" x14ac:dyDescent="0.3">
      <c r="B55" s="30"/>
      <c r="C55" s="30"/>
      <c r="D55" s="30"/>
      <c r="G55" s="30"/>
      <c r="H55" s="30"/>
      <c r="I55" s="3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B8" sqref="B8"/>
    </sheetView>
  </sheetViews>
  <sheetFormatPr defaultRowHeight="14.4" x14ac:dyDescent="0.3"/>
  <cols>
    <col min="1" max="1" width="37.33203125" customWidth="1"/>
    <col min="2" max="2" width="14.33203125" customWidth="1"/>
    <col min="3" max="3" width="11.88671875" customWidth="1"/>
    <col min="4" max="4" width="4.33203125" customWidth="1"/>
    <col min="5" max="5" width="40.6640625" customWidth="1"/>
    <col min="6" max="6" width="10.6640625" customWidth="1"/>
    <col min="7" max="7" width="10.5546875" customWidth="1"/>
    <col min="10" max="10" width="10.44140625" bestFit="1" customWidth="1"/>
  </cols>
  <sheetData>
    <row r="1" spans="1:7" x14ac:dyDescent="0.3">
      <c r="A1" s="44" t="s">
        <v>57</v>
      </c>
      <c r="B1" s="44"/>
      <c r="C1" s="44"/>
      <c r="D1" s="44"/>
      <c r="E1" s="44"/>
      <c r="F1" s="44"/>
      <c r="G1" s="44"/>
    </row>
    <row r="2" spans="1:7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54" t="s">
        <v>58</v>
      </c>
      <c r="B3" s="53" t="s">
        <v>96</v>
      </c>
      <c r="C3" s="53" t="s">
        <v>97</v>
      </c>
      <c r="D3" s="15"/>
      <c r="E3" s="54" t="s">
        <v>59</v>
      </c>
      <c r="F3" s="53" t="s">
        <v>96</v>
      </c>
      <c r="G3" s="53" t="s">
        <v>97</v>
      </c>
    </row>
    <row r="4" spans="1:7" x14ac:dyDescent="0.3">
      <c r="A4" s="7" t="s">
        <v>45</v>
      </c>
      <c r="B4" s="16">
        <v>8712241</v>
      </c>
      <c r="C4" s="17">
        <v>9686120</v>
      </c>
      <c r="D4" s="18"/>
      <c r="E4" s="7" t="s">
        <v>45</v>
      </c>
      <c r="F4" s="16">
        <v>290548</v>
      </c>
      <c r="G4" s="17">
        <v>325711</v>
      </c>
    </row>
    <row r="5" spans="1:7" x14ac:dyDescent="0.3">
      <c r="A5" s="7" t="s">
        <v>46</v>
      </c>
      <c r="B5" s="16">
        <v>-7258874</v>
      </c>
      <c r="C5" s="17">
        <v>-8712795</v>
      </c>
      <c r="D5" s="18"/>
      <c r="E5" s="7" t="s">
        <v>46</v>
      </c>
      <c r="F5" s="16">
        <v>-241709</v>
      </c>
      <c r="G5" s="17">
        <v>-293024</v>
      </c>
    </row>
    <row r="6" spans="1:7" x14ac:dyDescent="0.3">
      <c r="A6" s="7" t="s">
        <v>60</v>
      </c>
      <c r="B6" s="16">
        <v>971770</v>
      </c>
      <c r="C6" s="17">
        <v>802042</v>
      </c>
      <c r="D6" s="18"/>
      <c r="E6" s="7" t="s">
        <v>60</v>
      </c>
      <c r="F6" s="16">
        <v>33533</v>
      </c>
      <c r="G6" s="17">
        <v>27056</v>
      </c>
    </row>
    <row r="7" spans="1:7" x14ac:dyDescent="0.3">
      <c r="A7" s="21" t="s">
        <v>48</v>
      </c>
      <c r="B7" s="22">
        <f>SUM(B4:B6)</f>
        <v>2425137</v>
      </c>
      <c r="C7" s="22">
        <f>SUM(C4:C6)</f>
        <v>1775367</v>
      </c>
      <c r="D7" s="18"/>
      <c r="E7" s="21" t="s">
        <v>48</v>
      </c>
      <c r="F7" s="22">
        <f>SUM(F4:F6)</f>
        <v>82372</v>
      </c>
      <c r="G7" s="22">
        <f>SUM(G4:G6)</f>
        <v>59743</v>
      </c>
    </row>
    <row r="8" spans="1:7" x14ac:dyDescent="0.3">
      <c r="A8" s="7" t="s">
        <v>49</v>
      </c>
      <c r="B8" s="16">
        <v>61156</v>
      </c>
      <c r="C8" s="17">
        <v>59901</v>
      </c>
      <c r="D8" s="18"/>
      <c r="E8" s="7" t="s">
        <v>49</v>
      </c>
      <c r="F8" s="16">
        <v>2118</v>
      </c>
      <c r="G8" s="17">
        <v>1965</v>
      </c>
    </row>
    <row r="9" spans="1:7" x14ac:dyDescent="0.3">
      <c r="A9" s="7" t="s">
        <v>50</v>
      </c>
      <c r="B9" s="16">
        <v>-516449</v>
      </c>
      <c r="C9" s="17">
        <v>-537191</v>
      </c>
      <c r="D9" s="18"/>
      <c r="E9" s="7" t="s">
        <v>50</v>
      </c>
      <c r="F9" s="16">
        <v>-17339</v>
      </c>
      <c r="G9" s="17">
        <v>-18241</v>
      </c>
    </row>
    <row r="10" spans="1:7" x14ac:dyDescent="0.3">
      <c r="A10" s="7" t="s">
        <v>51</v>
      </c>
      <c r="B10" s="16">
        <v>-627911</v>
      </c>
      <c r="C10" s="17">
        <v>-865012</v>
      </c>
      <c r="D10" s="18"/>
      <c r="E10" s="7" t="s">
        <v>51</v>
      </c>
      <c r="F10" s="16">
        <v>-21282</v>
      </c>
      <c r="G10" s="17">
        <v>-29170</v>
      </c>
    </row>
    <row r="11" spans="1:7" x14ac:dyDescent="0.3">
      <c r="A11" s="7" t="s">
        <v>52</v>
      </c>
      <c r="B11" s="16">
        <v>-224687</v>
      </c>
      <c r="C11" s="17">
        <v>-189721</v>
      </c>
      <c r="D11" s="18"/>
      <c r="E11" s="7" t="s">
        <v>52</v>
      </c>
      <c r="F11" s="16">
        <v>-7543</v>
      </c>
      <c r="G11" s="17">
        <v>-6388</v>
      </c>
    </row>
    <row r="12" spans="1:7" x14ac:dyDescent="0.3">
      <c r="A12" s="21" t="s">
        <v>90</v>
      </c>
      <c r="B12" s="22">
        <f>SUM(B7:B11)</f>
        <v>1117246</v>
      </c>
      <c r="C12" s="22">
        <f>SUM(C7:C11)</f>
        <v>243344</v>
      </c>
      <c r="D12" s="18"/>
      <c r="E12" s="21" t="s">
        <v>90</v>
      </c>
      <c r="F12" s="22">
        <f>SUM(F7:F11)</f>
        <v>38326</v>
      </c>
      <c r="G12" s="22">
        <f>SUM(G7:G11)</f>
        <v>7909</v>
      </c>
    </row>
    <row r="13" spans="1:7" x14ac:dyDescent="0.3">
      <c r="A13" s="7" t="s">
        <v>53</v>
      </c>
      <c r="B13" s="16">
        <v>-534915</v>
      </c>
      <c r="C13" s="17">
        <v>-524188</v>
      </c>
      <c r="D13" s="18"/>
      <c r="E13" s="7" t="s">
        <v>53</v>
      </c>
      <c r="F13" s="16">
        <v>-17933</v>
      </c>
      <c r="G13" s="17">
        <v>-17935</v>
      </c>
    </row>
    <row r="14" spans="1:7" x14ac:dyDescent="0.3">
      <c r="A14" s="7" t="s">
        <v>91</v>
      </c>
      <c r="B14" s="16">
        <v>-214579</v>
      </c>
      <c r="C14" s="17">
        <v>-418913</v>
      </c>
      <c r="D14" s="18"/>
      <c r="E14" s="7" t="s">
        <v>91</v>
      </c>
      <c r="F14" s="16">
        <v>-7221</v>
      </c>
      <c r="G14" s="17">
        <v>-14083</v>
      </c>
    </row>
    <row r="15" spans="1:7" x14ac:dyDescent="0.3">
      <c r="A15" s="7" t="s">
        <v>92</v>
      </c>
      <c r="B15" s="16">
        <v>-529840</v>
      </c>
      <c r="C15" s="17">
        <v>659619</v>
      </c>
      <c r="D15" s="18"/>
      <c r="E15" s="7" t="s">
        <v>92</v>
      </c>
      <c r="F15" s="16">
        <v>-18577</v>
      </c>
      <c r="G15" s="17">
        <v>22728</v>
      </c>
    </row>
    <row r="16" spans="1:7" x14ac:dyDescent="0.3">
      <c r="A16" s="7" t="s">
        <v>55</v>
      </c>
      <c r="B16" s="16">
        <v>8416</v>
      </c>
      <c r="C16" s="17">
        <v>29800</v>
      </c>
      <c r="D16" s="18"/>
      <c r="E16" s="7" t="s">
        <v>55</v>
      </c>
      <c r="F16" s="16">
        <v>283</v>
      </c>
      <c r="G16" s="17">
        <v>1002</v>
      </c>
    </row>
    <row r="17" spans="1:9" x14ac:dyDescent="0.3">
      <c r="A17" s="7" t="s">
        <v>56</v>
      </c>
      <c r="B17" s="16">
        <v>12125</v>
      </c>
      <c r="C17" s="17">
        <v>-6879</v>
      </c>
      <c r="D17" s="18"/>
      <c r="E17" s="7" t="s">
        <v>56</v>
      </c>
      <c r="F17" s="16">
        <v>383</v>
      </c>
      <c r="G17" s="17">
        <v>-229</v>
      </c>
    </row>
    <row r="18" spans="1:9" x14ac:dyDescent="0.3">
      <c r="A18" s="21" t="s">
        <v>93</v>
      </c>
      <c r="B18" s="22">
        <f>SUM(B12:B17)</f>
        <v>-141547</v>
      </c>
      <c r="C18" s="22">
        <f>SUM(C12:C17)</f>
        <v>-17217</v>
      </c>
      <c r="D18" s="18"/>
      <c r="E18" s="21" t="s">
        <v>93</v>
      </c>
      <c r="F18" s="22">
        <f>SUM(F12:F17)</f>
        <v>-4739</v>
      </c>
      <c r="G18" s="22">
        <f>SUM(G12:G17)</f>
        <v>-608</v>
      </c>
    </row>
    <row r="19" spans="1:9" x14ac:dyDescent="0.3">
      <c r="A19" s="7" t="s">
        <v>94</v>
      </c>
      <c r="B19" s="16">
        <v>605</v>
      </c>
      <c r="C19" s="17">
        <v>72457</v>
      </c>
      <c r="D19" s="18"/>
      <c r="E19" s="7" t="s">
        <v>94</v>
      </c>
      <c r="F19" s="16">
        <v>20</v>
      </c>
      <c r="G19" s="17">
        <v>2535</v>
      </c>
    </row>
    <row r="20" spans="1:9" ht="15" thickBot="1" x14ac:dyDescent="0.35">
      <c r="A20" s="24" t="s">
        <v>95</v>
      </c>
      <c r="B20" s="48">
        <f>SUM(B18:B19)</f>
        <v>-140942</v>
      </c>
      <c r="C20" s="25">
        <f>SUM(C18:C19)</f>
        <v>55240</v>
      </c>
      <c r="D20" s="18"/>
      <c r="E20" s="24" t="s">
        <v>95</v>
      </c>
      <c r="F20" s="48">
        <f>SUM(F18:F19)</f>
        <v>-4719</v>
      </c>
      <c r="G20" s="25">
        <f>SUM(G18:G19)</f>
        <v>1927</v>
      </c>
    </row>
    <row r="21" spans="1:9" ht="15" thickTop="1" x14ac:dyDescent="0.3">
      <c r="A21" s="2"/>
      <c r="B21" s="4"/>
      <c r="C21" s="1"/>
      <c r="E21" s="2"/>
      <c r="F21" s="1"/>
      <c r="G21" s="1"/>
    </row>
    <row r="22" spans="1:9" x14ac:dyDescent="0.3">
      <c r="E22" s="2"/>
      <c r="F22" s="2"/>
      <c r="G22" s="1"/>
      <c r="H22" s="1"/>
      <c r="I22" s="1"/>
    </row>
    <row r="23" spans="1:9" x14ac:dyDescent="0.3">
      <c r="E23" s="27"/>
      <c r="F23" s="2"/>
      <c r="G23" s="1"/>
      <c r="H23" s="1"/>
      <c r="I23" s="1"/>
    </row>
    <row r="24" spans="1:9" x14ac:dyDescent="0.3">
      <c r="E24" s="34"/>
      <c r="F24" s="2"/>
      <c r="G24" s="32"/>
      <c r="H24" s="1"/>
      <c r="I24" s="33"/>
    </row>
    <row r="25" spans="1:9" x14ac:dyDescent="0.3">
      <c r="E25" s="2"/>
      <c r="F25" s="2"/>
      <c r="G25" s="2"/>
      <c r="H25" s="2"/>
      <c r="I25" s="2"/>
    </row>
    <row r="26" spans="1:9" x14ac:dyDescent="0.3">
      <c r="E26" s="36"/>
      <c r="F26" s="2"/>
      <c r="G26" s="37"/>
      <c r="H26" s="38"/>
      <c r="I26" s="39"/>
    </row>
    <row r="27" spans="1:9" x14ac:dyDescent="0.3">
      <c r="E27" s="36"/>
      <c r="F27" s="2"/>
      <c r="G27" s="37"/>
      <c r="H27" s="38"/>
      <c r="I27" s="39"/>
    </row>
    <row r="28" spans="1:9" x14ac:dyDescent="0.3">
      <c r="E28" s="2"/>
      <c r="F28" s="2"/>
      <c r="G28" s="1"/>
      <c r="H28" s="1"/>
      <c r="I28" s="1"/>
    </row>
    <row r="29" spans="1:9" ht="23.4" customHeight="1" x14ac:dyDescent="0.3">
      <c r="C29" s="36"/>
      <c r="E29" s="36"/>
      <c r="F29" s="2"/>
      <c r="G29" s="40"/>
      <c r="H29" s="38"/>
      <c r="I29" s="41"/>
    </row>
    <row r="30" spans="1:9" x14ac:dyDescent="0.3">
      <c r="C30" s="36"/>
      <c r="E30" s="36"/>
      <c r="F30" s="2"/>
      <c r="G30" s="40"/>
      <c r="H30" s="38"/>
      <c r="I30" s="41"/>
    </row>
  </sheetData>
  <mergeCells count="10">
    <mergeCell ref="A1:G1"/>
    <mergeCell ref="C29:C30"/>
    <mergeCell ref="E26:E27"/>
    <mergeCell ref="G26:G27"/>
    <mergeCell ref="H26:H27"/>
    <mergeCell ref="I26:I27"/>
    <mergeCell ref="E29:E30"/>
    <mergeCell ref="G29:G30"/>
    <mergeCell ref="H29:H30"/>
    <mergeCell ref="I29:I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zoomScaleNormal="100" workbookViewId="0">
      <selection activeCell="E17" sqref="E17"/>
    </sheetView>
  </sheetViews>
  <sheetFormatPr defaultRowHeight="14.4" x14ac:dyDescent="0.3"/>
  <cols>
    <col min="1" max="1" width="67.5546875" customWidth="1"/>
    <col min="2" max="2" width="14.33203125" customWidth="1"/>
    <col min="3" max="3" width="13.5546875" customWidth="1"/>
    <col min="4" max="4" width="4.88671875" customWidth="1"/>
    <col min="5" max="5" width="62.33203125" customWidth="1"/>
    <col min="6" max="7" width="12.5546875" customWidth="1"/>
  </cols>
  <sheetData>
    <row r="1" spans="1:7" x14ac:dyDescent="0.3">
      <c r="A1" s="42" t="s">
        <v>57</v>
      </c>
      <c r="B1" s="42"/>
      <c r="C1" s="42"/>
      <c r="D1" s="42"/>
      <c r="E1" s="42"/>
      <c r="F1" s="42"/>
      <c r="G1" s="42"/>
    </row>
    <row r="2" spans="1:7" x14ac:dyDescent="0.3">
      <c r="A2" s="10"/>
      <c r="B2" s="10"/>
      <c r="C2" s="10"/>
      <c r="D2" s="10"/>
      <c r="E2" s="10"/>
      <c r="F2" s="10"/>
      <c r="G2" s="10"/>
    </row>
    <row r="3" spans="1:7" x14ac:dyDescent="0.3">
      <c r="A3" s="54" t="s">
        <v>58</v>
      </c>
      <c r="B3" s="53" t="s">
        <v>96</v>
      </c>
      <c r="C3" s="53" t="s">
        <v>97</v>
      </c>
      <c r="D3" s="18"/>
      <c r="E3" s="54" t="s">
        <v>59</v>
      </c>
      <c r="F3" s="53" t="s">
        <v>96</v>
      </c>
      <c r="G3" s="53" t="s">
        <v>97</v>
      </c>
    </row>
    <row r="4" spans="1:7" x14ac:dyDescent="0.3">
      <c r="A4" s="6" t="s">
        <v>61</v>
      </c>
      <c r="B4" s="31"/>
      <c r="C4" s="26"/>
      <c r="D4" s="35"/>
      <c r="E4" s="6" t="s">
        <v>61</v>
      </c>
      <c r="F4" s="31"/>
      <c r="G4" s="26"/>
    </row>
    <row r="5" spans="1:7" x14ac:dyDescent="0.3">
      <c r="A5" s="6" t="s">
        <v>93</v>
      </c>
      <c r="B5" s="19">
        <v>-141547</v>
      </c>
      <c r="C5" s="20">
        <v>-17217</v>
      </c>
      <c r="E5" s="6" t="s">
        <v>93</v>
      </c>
      <c r="F5" s="16">
        <v>-4739</v>
      </c>
      <c r="G5" s="20">
        <v>-608</v>
      </c>
    </row>
    <row r="6" spans="1:7" x14ac:dyDescent="0.3">
      <c r="A6" s="7" t="s">
        <v>62</v>
      </c>
      <c r="B6" s="19"/>
      <c r="C6" s="20"/>
      <c r="E6" s="7" t="s">
        <v>62</v>
      </c>
      <c r="F6" s="19"/>
      <c r="G6" s="20"/>
    </row>
    <row r="7" spans="1:7" x14ac:dyDescent="0.3">
      <c r="A7" s="7" t="s">
        <v>63</v>
      </c>
      <c r="B7" s="19">
        <v>1297482</v>
      </c>
      <c r="C7" s="20">
        <v>1354068</v>
      </c>
      <c r="E7" s="7" t="s">
        <v>63</v>
      </c>
      <c r="F7" s="16">
        <v>43497</v>
      </c>
      <c r="G7" s="20">
        <v>45678</v>
      </c>
    </row>
    <row r="8" spans="1:7" x14ac:dyDescent="0.3">
      <c r="A8" s="7" t="s">
        <v>98</v>
      </c>
      <c r="B8" s="19">
        <v>31784</v>
      </c>
      <c r="C8" s="20" t="s">
        <v>44</v>
      </c>
      <c r="E8" s="7" t="s">
        <v>98</v>
      </c>
      <c r="F8" s="16">
        <v>1066</v>
      </c>
      <c r="G8" s="20" t="s">
        <v>44</v>
      </c>
    </row>
    <row r="9" spans="1:7" x14ac:dyDescent="0.3">
      <c r="A9" s="7" t="s">
        <v>87</v>
      </c>
      <c r="B9" s="19">
        <v>59964</v>
      </c>
      <c r="C9" s="20">
        <v>47114</v>
      </c>
      <c r="E9" s="7" t="s">
        <v>87</v>
      </c>
      <c r="F9" s="16">
        <v>2013</v>
      </c>
      <c r="G9" s="20">
        <v>1590</v>
      </c>
    </row>
    <row r="10" spans="1:7" x14ac:dyDescent="0.3">
      <c r="A10" s="7" t="s">
        <v>99</v>
      </c>
      <c r="B10" s="19">
        <v>2000</v>
      </c>
      <c r="C10" s="20">
        <v>3009</v>
      </c>
      <c r="E10" s="7" t="s">
        <v>99</v>
      </c>
      <c r="F10" s="16">
        <v>67</v>
      </c>
      <c r="G10" s="20">
        <v>102</v>
      </c>
    </row>
    <row r="11" spans="1:7" x14ac:dyDescent="0.3">
      <c r="A11" s="7" t="s">
        <v>64</v>
      </c>
      <c r="B11" s="19">
        <v>9923</v>
      </c>
      <c r="C11" s="20">
        <v>16771</v>
      </c>
      <c r="E11" s="7" t="s">
        <v>64</v>
      </c>
      <c r="F11" s="16">
        <v>333</v>
      </c>
      <c r="G11" s="20">
        <v>566</v>
      </c>
    </row>
    <row r="12" spans="1:7" x14ac:dyDescent="0.3">
      <c r="A12" s="7" t="s">
        <v>65</v>
      </c>
      <c r="B12" s="19">
        <v>-5645</v>
      </c>
      <c r="C12" s="20">
        <v>-19644</v>
      </c>
      <c r="E12" s="7" t="s">
        <v>65</v>
      </c>
      <c r="F12" s="16">
        <v>-190</v>
      </c>
      <c r="G12" s="20">
        <v>-661</v>
      </c>
    </row>
    <row r="13" spans="1:7" x14ac:dyDescent="0.3">
      <c r="A13" s="7" t="s">
        <v>88</v>
      </c>
      <c r="B13" s="19">
        <v>-2771</v>
      </c>
      <c r="C13" s="20">
        <v>-10156</v>
      </c>
      <c r="E13" s="7" t="s">
        <v>88</v>
      </c>
      <c r="F13" s="16">
        <v>-93</v>
      </c>
      <c r="G13" s="20">
        <v>-341</v>
      </c>
    </row>
    <row r="14" spans="1:7" x14ac:dyDescent="0.3">
      <c r="A14" s="7" t="s">
        <v>66</v>
      </c>
      <c r="B14" s="19">
        <v>196126</v>
      </c>
      <c r="C14" s="20">
        <v>397449</v>
      </c>
      <c r="E14" s="7" t="s">
        <v>66</v>
      </c>
      <c r="F14" s="16">
        <v>6600</v>
      </c>
      <c r="G14" s="20">
        <v>13363</v>
      </c>
    </row>
    <row r="15" spans="1:7" x14ac:dyDescent="0.3">
      <c r="A15" s="7" t="s">
        <v>54</v>
      </c>
      <c r="B15" s="19">
        <v>17265</v>
      </c>
      <c r="C15" s="20">
        <v>25507</v>
      </c>
      <c r="E15" s="7" t="s">
        <v>54</v>
      </c>
      <c r="F15" s="16">
        <v>581</v>
      </c>
      <c r="G15" s="20">
        <v>856</v>
      </c>
    </row>
    <row r="16" spans="1:7" x14ac:dyDescent="0.3">
      <c r="A16" s="7" t="s">
        <v>53</v>
      </c>
      <c r="B16" s="19">
        <v>534915</v>
      </c>
      <c r="C16" s="20">
        <v>524188</v>
      </c>
      <c r="E16" s="7" t="s">
        <v>53</v>
      </c>
      <c r="F16" s="16">
        <v>17933</v>
      </c>
      <c r="G16" s="20">
        <v>17935</v>
      </c>
    </row>
    <row r="17" spans="1:7" x14ac:dyDescent="0.3">
      <c r="A17" s="7" t="s">
        <v>47</v>
      </c>
      <c r="B17" s="19">
        <v>-971770</v>
      </c>
      <c r="C17" s="20">
        <v>-802042</v>
      </c>
      <c r="E17" s="7" t="s">
        <v>47</v>
      </c>
      <c r="F17" s="16">
        <v>-33533</v>
      </c>
      <c r="G17" s="20">
        <v>-27056</v>
      </c>
    </row>
    <row r="18" spans="1:7" x14ac:dyDescent="0.3">
      <c r="A18" s="7" t="s">
        <v>67</v>
      </c>
      <c r="B18" s="19">
        <v>-23208</v>
      </c>
      <c r="C18" s="20">
        <v>-37530</v>
      </c>
      <c r="E18" s="7" t="s">
        <v>67</v>
      </c>
      <c r="F18" s="16">
        <v>-778</v>
      </c>
      <c r="G18" s="20">
        <v>-1588</v>
      </c>
    </row>
    <row r="19" spans="1:7" ht="27.6" x14ac:dyDescent="0.3">
      <c r="A19" s="7" t="s">
        <v>100</v>
      </c>
      <c r="B19" s="19">
        <v>1188</v>
      </c>
      <c r="C19" s="20">
        <v>-4043</v>
      </c>
      <c r="E19" s="7" t="s">
        <v>100</v>
      </c>
      <c r="F19" s="16">
        <v>40</v>
      </c>
      <c r="G19" s="20">
        <v>-136</v>
      </c>
    </row>
    <row r="20" spans="1:7" x14ac:dyDescent="0.3">
      <c r="A20" s="7" t="s">
        <v>89</v>
      </c>
      <c r="B20" s="19">
        <v>529840</v>
      </c>
      <c r="C20" s="20">
        <v>-659619</v>
      </c>
      <c r="E20" s="7" t="s">
        <v>89</v>
      </c>
      <c r="F20" s="16">
        <v>18577</v>
      </c>
      <c r="G20" s="20">
        <v>-22728</v>
      </c>
    </row>
    <row r="21" spans="1:7" x14ac:dyDescent="0.3">
      <c r="A21" s="7" t="s">
        <v>68</v>
      </c>
      <c r="B21" s="19"/>
      <c r="C21" s="20"/>
      <c r="E21" s="7" t="s">
        <v>68</v>
      </c>
      <c r="F21" s="16"/>
      <c r="G21" s="20"/>
    </row>
    <row r="22" spans="1:7" x14ac:dyDescent="0.3">
      <c r="A22" s="7" t="s">
        <v>69</v>
      </c>
      <c r="B22" s="19">
        <v>3075090</v>
      </c>
      <c r="C22" s="20">
        <v>3577041</v>
      </c>
      <c r="E22" s="7" t="s">
        <v>69</v>
      </c>
      <c r="F22" s="16">
        <v>103090</v>
      </c>
      <c r="G22" s="20">
        <v>120668</v>
      </c>
    </row>
    <row r="23" spans="1:7" x14ac:dyDescent="0.3">
      <c r="A23" s="7" t="s">
        <v>101</v>
      </c>
      <c r="B23" s="19">
        <v>-169539</v>
      </c>
      <c r="C23" s="20">
        <v>725215</v>
      </c>
      <c r="E23" s="7" t="s">
        <v>101</v>
      </c>
      <c r="F23" s="16">
        <v>-5684</v>
      </c>
      <c r="G23" s="20">
        <v>24464</v>
      </c>
    </row>
    <row r="24" spans="1:7" x14ac:dyDescent="0.3">
      <c r="A24" s="7" t="s">
        <v>70</v>
      </c>
      <c r="B24" s="19">
        <v>-1296994</v>
      </c>
      <c r="C24" s="20">
        <v>-1218473</v>
      </c>
      <c r="E24" s="7" t="s">
        <v>70</v>
      </c>
      <c r="F24" s="16">
        <v>-43481</v>
      </c>
      <c r="G24" s="20">
        <v>-41104</v>
      </c>
    </row>
    <row r="25" spans="1:7" x14ac:dyDescent="0.3">
      <c r="A25" s="7" t="s">
        <v>102</v>
      </c>
      <c r="B25" s="19">
        <v>76300</v>
      </c>
      <c r="C25" s="20">
        <v>144495</v>
      </c>
      <c r="E25" s="7" t="s">
        <v>102</v>
      </c>
      <c r="F25" s="16">
        <v>2558</v>
      </c>
      <c r="G25" s="20">
        <v>4874</v>
      </c>
    </row>
    <row r="26" spans="1:7" x14ac:dyDescent="0.3">
      <c r="A26" s="7" t="s">
        <v>71</v>
      </c>
      <c r="B26" s="19">
        <v>-64313</v>
      </c>
      <c r="C26" s="20">
        <v>-43137</v>
      </c>
      <c r="E26" s="7" t="s">
        <v>71</v>
      </c>
      <c r="F26" s="16">
        <v>-2156</v>
      </c>
      <c r="G26" s="20">
        <v>-1455</v>
      </c>
    </row>
    <row r="27" spans="1:7" x14ac:dyDescent="0.3">
      <c r="A27" s="21" t="s">
        <v>72</v>
      </c>
      <c r="B27" s="22">
        <f>SUM(B5:B26)</f>
        <v>3156090</v>
      </c>
      <c r="C27" s="22">
        <f>SUM(C5:C26)</f>
        <v>4002996</v>
      </c>
      <c r="E27" s="21" t="s">
        <v>72</v>
      </c>
      <c r="F27" s="22">
        <f>SUM(F5:F26)</f>
        <v>105701</v>
      </c>
      <c r="G27" s="22">
        <f>SUM(G5:G26)</f>
        <v>134419</v>
      </c>
    </row>
    <row r="28" spans="1:7" x14ac:dyDescent="0.3">
      <c r="A28" s="23" t="s">
        <v>73</v>
      </c>
      <c r="B28" s="1"/>
      <c r="C28" s="1"/>
      <c r="E28" s="23" t="s">
        <v>73</v>
      </c>
      <c r="F28" s="1"/>
      <c r="G28" s="1"/>
    </row>
    <row r="29" spans="1:7" ht="27.6" x14ac:dyDescent="0.3">
      <c r="A29" s="7" t="s">
        <v>74</v>
      </c>
      <c r="B29" s="19">
        <v>-314228</v>
      </c>
      <c r="C29" s="20">
        <v>-611824</v>
      </c>
      <c r="E29" s="7" t="s">
        <v>74</v>
      </c>
      <c r="F29" s="16">
        <v>-10534</v>
      </c>
      <c r="G29" s="20">
        <v>-20639</v>
      </c>
    </row>
    <row r="30" spans="1:7" x14ac:dyDescent="0.3">
      <c r="A30" s="7" t="s">
        <v>75</v>
      </c>
      <c r="B30" s="19">
        <v>8328</v>
      </c>
      <c r="C30" s="20">
        <v>10750</v>
      </c>
      <c r="E30" s="7" t="s">
        <v>75</v>
      </c>
      <c r="F30" s="16">
        <v>279</v>
      </c>
      <c r="G30" s="20">
        <v>363</v>
      </c>
    </row>
    <row r="31" spans="1:7" x14ac:dyDescent="0.3">
      <c r="A31" s="7" t="s">
        <v>76</v>
      </c>
      <c r="B31" s="19">
        <v>5645</v>
      </c>
      <c r="C31" s="20">
        <v>19644</v>
      </c>
      <c r="E31" s="7" t="s">
        <v>76</v>
      </c>
      <c r="F31" s="16">
        <v>190</v>
      </c>
      <c r="G31" s="20">
        <v>661</v>
      </c>
    </row>
    <row r="32" spans="1:7" x14ac:dyDescent="0.3">
      <c r="A32" s="7" t="s">
        <v>77</v>
      </c>
      <c r="B32" s="19">
        <v>-6894</v>
      </c>
      <c r="C32" s="20">
        <v>-23683</v>
      </c>
      <c r="E32" s="7" t="s">
        <v>77</v>
      </c>
      <c r="F32" s="16">
        <v>-231</v>
      </c>
      <c r="G32" s="20">
        <v>-799</v>
      </c>
    </row>
    <row r="33" spans="1:7" x14ac:dyDescent="0.3">
      <c r="A33" s="7" t="s">
        <v>78</v>
      </c>
      <c r="B33" s="19">
        <v>16682</v>
      </c>
      <c r="C33" s="20">
        <v>19454</v>
      </c>
      <c r="E33" s="7" t="s">
        <v>78</v>
      </c>
      <c r="F33" s="16">
        <v>559</v>
      </c>
      <c r="G33" s="20">
        <v>656</v>
      </c>
    </row>
    <row r="34" spans="1:7" x14ac:dyDescent="0.3">
      <c r="A34" s="21" t="s">
        <v>79</v>
      </c>
      <c r="B34" s="22">
        <f>SUM(B29:B33)</f>
        <v>-290467</v>
      </c>
      <c r="C34" s="22">
        <f>SUM(C29:C33)</f>
        <v>-585659</v>
      </c>
      <c r="E34" s="21" t="s">
        <v>79</v>
      </c>
      <c r="F34" s="22">
        <f>SUM(F29:F33)</f>
        <v>-9737</v>
      </c>
      <c r="G34" s="22">
        <f>SUM(G29:G33)</f>
        <v>-19758</v>
      </c>
    </row>
    <row r="35" spans="1:7" x14ac:dyDescent="0.3">
      <c r="A35" s="23" t="s">
        <v>80</v>
      </c>
      <c r="B35" s="9"/>
      <c r="C35" s="20"/>
      <c r="E35" s="23" t="s">
        <v>80</v>
      </c>
      <c r="F35" s="9"/>
      <c r="G35" s="20"/>
    </row>
    <row r="36" spans="1:7" x14ac:dyDescent="0.3">
      <c r="A36" s="7" t="s">
        <v>81</v>
      </c>
      <c r="B36" s="19">
        <v>2207658</v>
      </c>
      <c r="C36" s="20">
        <v>1788415</v>
      </c>
      <c r="E36" s="7" t="s">
        <v>81</v>
      </c>
      <c r="F36" s="16">
        <v>74010</v>
      </c>
      <c r="G36" s="20">
        <v>60331</v>
      </c>
    </row>
    <row r="37" spans="1:7" x14ac:dyDescent="0.3">
      <c r="A37" s="7" t="s">
        <v>103</v>
      </c>
      <c r="B37" s="19">
        <v>-3608323</v>
      </c>
      <c r="C37" s="20">
        <v>-4057868</v>
      </c>
      <c r="E37" s="7" t="s">
        <v>103</v>
      </c>
      <c r="F37" s="16">
        <v>-120966</v>
      </c>
      <c r="G37" s="20">
        <v>-136889</v>
      </c>
    </row>
    <row r="38" spans="1:7" x14ac:dyDescent="0.3">
      <c r="A38" s="7" t="s">
        <v>82</v>
      </c>
      <c r="B38" s="19">
        <v>-352804</v>
      </c>
      <c r="C38" s="20">
        <v>-372817</v>
      </c>
      <c r="E38" s="7" t="s">
        <v>82</v>
      </c>
      <c r="F38" s="16">
        <v>-11827</v>
      </c>
      <c r="G38" s="20">
        <v>-12325</v>
      </c>
    </row>
    <row r="39" spans="1:7" x14ac:dyDescent="0.3">
      <c r="A39" s="7" t="s">
        <v>83</v>
      </c>
      <c r="B39" s="19">
        <v>-534915</v>
      </c>
      <c r="C39" s="20">
        <v>-524188</v>
      </c>
      <c r="E39" s="7" t="s">
        <v>83</v>
      </c>
      <c r="F39" s="16">
        <v>-17933</v>
      </c>
      <c r="G39" s="20">
        <v>-17935</v>
      </c>
    </row>
    <row r="40" spans="1:7" x14ac:dyDescent="0.3">
      <c r="A40" s="7" t="s">
        <v>84</v>
      </c>
      <c r="B40" s="19">
        <v>-217085</v>
      </c>
      <c r="C40" s="20">
        <v>-426530</v>
      </c>
      <c r="E40" s="7" t="s">
        <v>84</v>
      </c>
      <c r="F40" s="16">
        <v>-7278</v>
      </c>
      <c r="G40" s="20">
        <v>-14389</v>
      </c>
    </row>
    <row r="41" spans="1:7" x14ac:dyDescent="0.3">
      <c r="A41" s="21" t="s">
        <v>104</v>
      </c>
      <c r="B41" s="22">
        <f>SUM(B36:B40)</f>
        <v>-2505469</v>
      </c>
      <c r="C41" s="22">
        <f>SUM(C36:C40)</f>
        <v>-3592988</v>
      </c>
      <c r="E41" s="21" t="s">
        <v>104</v>
      </c>
      <c r="F41" s="22">
        <f>SUM(F36:F40)</f>
        <v>-83994</v>
      </c>
      <c r="G41" s="22">
        <f>SUM(G36:G40)</f>
        <v>-121207</v>
      </c>
    </row>
    <row r="42" spans="1:7" x14ac:dyDescent="0.3">
      <c r="A42" s="7" t="s">
        <v>105</v>
      </c>
      <c r="B42" s="19">
        <v>360154</v>
      </c>
      <c r="C42" s="20">
        <v>-175651</v>
      </c>
      <c r="E42" s="7" t="s">
        <v>105</v>
      </c>
      <c r="F42" s="45">
        <v>11970</v>
      </c>
      <c r="G42" s="46">
        <v>-6546</v>
      </c>
    </row>
    <row r="43" spans="1:7" x14ac:dyDescent="0.3">
      <c r="A43" s="7" t="s">
        <v>85</v>
      </c>
      <c r="B43" s="19">
        <v>326046</v>
      </c>
      <c r="C43" s="20">
        <v>418882</v>
      </c>
      <c r="E43" s="7" t="s">
        <v>85</v>
      </c>
      <c r="F43" s="45">
        <v>12340</v>
      </c>
      <c r="G43" s="46">
        <v>13208</v>
      </c>
    </row>
    <row r="44" spans="1:7" x14ac:dyDescent="0.3">
      <c r="A44" s="7" t="s">
        <v>86</v>
      </c>
      <c r="B44" s="19">
        <v>-43743</v>
      </c>
      <c r="C44" s="20">
        <v>-40356</v>
      </c>
      <c r="E44" s="7" t="s">
        <v>86</v>
      </c>
      <c r="F44" s="45">
        <v>-4919</v>
      </c>
      <c r="G44" s="46">
        <v>1042</v>
      </c>
    </row>
    <row r="45" spans="1:7" ht="15" thickBot="1" x14ac:dyDescent="0.35">
      <c r="A45" s="24" t="s">
        <v>106</v>
      </c>
      <c r="B45" s="25">
        <f>SUM(B42:B44)</f>
        <v>642457</v>
      </c>
      <c r="C45" s="25">
        <f>SUM(C42:C44)</f>
        <v>202875</v>
      </c>
      <c r="E45" s="24" t="s">
        <v>106</v>
      </c>
      <c r="F45" s="47">
        <f>SUM(F42:F44)</f>
        <v>19391</v>
      </c>
      <c r="G45" s="47">
        <f>SUM(G42:G44)</f>
        <v>7704</v>
      </c>
    </row>
    <row r="46" spans="1:7" ht="15" thickTop="1" x14ac:dyDescent="0.3"/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8" ma:contentTypeDescription="Створення нового документа." ma:contentTypeScope="" ma:versionID="875aef0edd09408437f2fad7ac560a34">
  <xsd:schema xmlns:xsd="http://www.w3.org/2001/XMLSchema" xmlns:xs="http://www.w3.org/2001/XMLSchema" xmlns:p="http://schemas.microsoft.com/office/2006/metadata/properties" xmlns:ns2="34738d79-d1ca-4d99-9739-88085d48fd98" targetNamespace="http://schemas.microsoft.com/office/2006/metadata/properties" ma:root="true" ma:fieldsID="e7913060b65bc9e1b93a8621e3104aa8" ns2:_="">
    <xsd:import namespace="34738d79-d1ca-4d99-9739-88085d48f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BF2A68-A3F9-4162-8ACF-044A538F4D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Павло Андрійович</dc:creator>
  <cp:lastModifiedBy>Павло Попов</cp:lastModifiedBy>
  <dcterms:created xsi:type="dcterms:W3CDTF">2020-04-10T09:44:11Z</dcterms:created>
  <dcterms:modified xsi:type="dcterms:W3CDTF">2020-11-10T14:13:25Z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</Properties>
</file>