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artakyiv.sharepoint.com/sites/IR/Shared Documents/General/1Q2021/"/>
    </mc:Choice>
  </mc:AlternateContent>
  <xr:revisionPtr revIDLastSave="544" documentId="8_{F329D43C-6A46-4B3E-B0C6-5BB91787BB6C}" xr6:coauthVersionLast="46" xr6:coauthVersionMax="46" xr10:uidLastSave="{B2B02FFE-3C5C-4171-B216-8C3E7E51AB26}"/>
  <bookViews>
    <workbookView xWindow="28680" yWindow="-195" windowWidth="29040" windowHeight="15840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1" l="1"/>
  <c r="F53" i="1"/>
  <c r="F43" i="1"/>
  <c r="F35" i="1"/>
  <c r="F23" i="1"/>
  <c r="F12" i="1"/>
  <c r="G12" i="1"/>
  <c r="C53" i="1"/>
  <c r="B53" i="1"/>
  <c r="B43" i="1"/>
  <c r="B35" i="1"/>
  <c r="B23" i="1"/>
  <c r="B12" i="1"/>
  <c r="F7" i="2"/>
  <c r="F13" i="2" s="1"/>
  <c r="F19" i="2" s="1"/>
  <c r="F21" i="2" s="1"/>
  <c r="B7" i="2"/>
  <c r="B13" i="2" s="1"/>
  <c r="B19" i="2" s="1"/>
  <c r="B21" i="2" s="1"/>
  <c r="F48" i="3"/>
  <c r="F44" i="3"/>
  <c r="F36" i="3"/>
  <c r="F28" i="3"/>
  <c r="C48" i="3"/>
  <c r="B48" i="3"/>
  <c r="C44" i="3"/>
  <c r="B44" i="3"/>
  <c r="C36" i="3"/>
  <c r="B36" i="3"/>
  <c r="C28" i="3"/>
  <c r="B28" i="3"/>
  <c r="F24" i="1" l="1"/>
  <c r="B24" i="1"/>
  <c r="B54" i="1"/>
  <c r="F54" i="1"/>
  <c r="G48" i="3"/>
  <c r="G44" i="3"/>
  <c r="G36" i="3"/>
  <c r="G28" i="3"/>
  <c r="G23" i="1"/>
  <c r="G35" i="1"/>
  <c r="G43" i="1"/>
  <c r="C43" i="1"/>
  <c r="C35" i="1"/>
  <c r="C23" i="1"/>
  <c r="C12" i="1"/>
  <c r="G24" i="1" l="1"/>
  <c r="C24" i="1"/>
  <c r="C54" i="1"/>
  <c r="G54" i="1"/>
  <c r="G7" i="2"/>
  <c r="C7" i="2"/>
  <c r="G13" i="2" l="1"/>
  <c r="G19" i="2" s="1"/>
  <c r="G21" i="2" s="1"/>
  <c r="C13" i="2"/>
  <c r="C19" i="2" s="1"/>
  <c r="C21" i="2" s="1"/>
</calcChain>
</file>

<file path=xl/sharedStrings.xml><?xml version="1.0" encoding="utf-8"?>
<sst xmlns="http://schemas.openxmlformats.org/spreadsheetml/2006/main" count="244" uniqueCount="111">
  <si>
    <t>ASSETS</t>
  </si>
  <si>
    <t>Non-current assets</t>
  </si>
  <si>
    <t>Property, plant and equipment</t>
  </si>
  <si>
    <t>Right-of-use assets</t>
  </si>
  <si>
    <t>Investment property</t>
  </si>
  <si>
    <t>Intangible assets</t>
  </si>
  <si>
    <t>Biological assets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</si>
  <si>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</si>
  <si>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</si>
  <si>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</si>
  <si>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</si>
  <si>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</si>
  <si>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</si>
  <si>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</si>
  <si>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</si>
  <si>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</si>
  <si>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</si>
  <si>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Non-current assets held for sale</t>
  </si>
  <si>
    <t>Total current assets</t>
  </si>
  <si>
    <t>Total assets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</si>
  <si>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</si>
  <si>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</si>
  <si>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</si>
  <si>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</si>
  <si>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</si>
  <si>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</si>
  <si>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</si>
  <si>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</si>
  <si>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</si>
  <si>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</si>
  <si>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</si>
  <si>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</si>
  <si>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</si>
  <si>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</si>
  <si>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</si>
  <si>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</si>
  <si>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</si>
  <si>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>Current portion of long-term loans and borrowings</t>
  </si>
  <si>
    <t>Trade accounts payable</t>
  </si>
  <si>
    <t>Current portion of lease liability</t>
  </si>
  <si>
    <t>Other liabilities and accounts payable</t>
  </si>
  <si>
    <t>Total current liabilities</t>
  </si>
  <si>
    <t>Total equity and liabilities</t>
  </si>
  <si>
    <t xml:space="preserve"> - </t>
  </si>
  <si>
    <t>Revenues</t>
  </si>
  <si>
    <t>Cost of revenues</t>
  </si>
  <si>
    <t>Changes in fair value of biological assets and agricultural produce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</si>
  <si>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</si>
  <si>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</si>
  <si>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</si>
  <si>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</si>
  <si>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</si>
  <si>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Interest expense on lease liability</t>
  </si>
  <si>
    <t>Other finance costs</t>
  </si>
  <si>
    <t>Finance income</t>
  </si>
  <si>
    <t>Other income</t>
  </si>
  <si>
    <t>ASTARTA HOLDING N.V.</t>
  </si>
  <si>
    <t>in ths UAH</t>
  </si>
  <si>
    <t>in ths EUR</t>
  </si>
  <si>
    <t>Changes in fair value of BA and AP</t>
  </si>
  <si>
    <t xml:space="preserve">Operating activities </t>
  </si>
  <si>
    <t>Adjustments for:</t>
  </si>
  <si>
    <t>Depreciation and amortization</t>
  </si>
  <si>
    <t>VAT written off</t>
  </si>
  <si>
    <t>Interest income</t>
  </si>
  <si>
    <t>Interest expense</t>
  </si>
  <si>
    <t>Recovery of assets previously written off</t>
  </si>
  <si>
    <t>Working capital adjustments:</t>
  </si>
  <si>
    <t>Decrease in inventories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</si>
  <si>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</si>
  <si>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</si>
  <si>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</si>
  <si>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</si>
  <si>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</si>
  <si>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</si>
  <si>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Cash deposits placement</t>
  </si>
  <si>
    <t>Cash deposits withdrawal</t>
  </si>
  <si>
    <t>Cash flows used in investing activities</t>
  </si>
  <si>
    <t>Financing activities</t>
  </si>
  <si>
    <t>Proceeds from loans and borrowings</t>
  </si>
  <si>
    <t>Payment of lease liabilities</t>
  </si>
  <si>
    <t>Payment of interest on lease liabilities</t>
  </si>
  <si>
    <t>Interest paid</t>
  </si>
  <si>
    <t>Cash and cash equivalents as at 1 January</t>
  </si>
  <si>
    <t>Currency translation difference</t>
  </si>
  <si>
    <t>Other finance income</t>
  </si>
  <si>
    <t>Foreign exchange loss/(gain) on loans and borrowings, deposits</t>
  </si>
  <si>
    <t>Foreign currency exchange (loss)/gain</t>
  </si>
  <si>
    <t>Allowance for trade and other accounts receivable</t>
  </si>
  <si>
    <t xml:space="preserve">Write down of inventories </t>
  </si>
  <si>
    <t>(Increase)/decrease in trade and other receivables</t>
  </si>
  <si>
    <r>
      <t>Repayment of loans and borrowings</t>
    </r>
    <r>
      <rPr>
        <sz val="10"/>
        <color theme="1"/>
        <rFont val="Times New Roman"/>
        <family val="1"/>
        <charset val="204"/>
      </rPr>
      <t xml:space="preserve"> </t>
    </r>
  </si>
  <si>
    <t>Cash flows used in financing activities</t>
  </si>
  <si>
    <t>Net increase/(decrease) in cash and cash equivalents</t>
  </si>
  <si>
    <t>Liabilities classified as held for sale</t>
  </si>
  <si>
    <t>Income tax (charge)/credit</t>
  </si>
  <si>
    <t>Profit from operations</t>
  </si>
  <si>
    <t>Profit before tax</t>
  </si>
  <si>
    <t>Net profit attributable to non-controlling  participants in limited liability company subsidiaries</t>
  </si>
  <si>
    <t>Decrease in biological assets due to other changes</t>
  </si>
  <si>
    <t>Decrease in trade and other payables</t>
  </si>
  <si>
    <t>Loss/(gain) on disposal of property, plant and equipment</t>
  </si>
  <si>
    <t>Impairment of property, plant and equipment</t>
  </si>
  <si>
    <t>Acquisition of the share attributable to non-controlling participants</t>
  </si>
  <si>
    <t>Net profit</t>
  </si>
  <si>
    <t>Pfofit before tax</t>
  </si>
  <si>
    <t>3M20</t>
  </si>
  <si>
    <t>3M21</t>
  </si>
  <si>
    <t>Cash and cash equivalents as at 31 March</t>
  </si>
  <si>
    <t>Disposal of subsidiaries</t>
  </si>
  <si>
    <t>Increase in biological assets due to other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</si>
</sst>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2D5F91"/>
      <name val="Franklin Gothic Book"/>
      <family val="2"/>
      <charset val="204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rgb="FF366092"/>
      <name val="Franklin Gothic Book"/>
      <family val="2"/>
      <charset val="204"/>
    </font>
    <font>
      <sz val="9"/>
      <color rgb="FF366092"/>
      <name val="Franklin Gothic Book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5" applyFont="1" applyAlignment="1">
      <alignment vertical="top" wrapText="1"/>
    </xf>
    <xf numFmtId="0" fontId="3" fillId="0" borderId="0" xfId="5" applyFont="1" applyAlignment="1">
      <alignment horizontal="center" vertical="top" wrapText="1"/>
    </xf>
    <xf numFmtId="0" fontId="9" fillId="0" borderId="0" xfId="0" applyFont="1"/>
    <xf numFmtId="166" fontId="3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/>
    </xf>
    <xf numFmtId="165" fontId="3" fillId="0" borderId="0" xfId="5" applyNumberFormat="1" applyFont="1" applyAlignment="1">
      <alignment horizontal="right" vertical="top"/>
    </xf>
    <xf numFmtId="165" fontId="7" fillId="0" borderId="0" xfId="5" applyNumberFormat="1" applyFont="1" applyAlignment="1">
      <alignment horizontal="right" vertical="top"/>
    </xf>
    <xf numFmtId="0" fontId="9" fillId="0" borderId="0" xfId="0" applyFont="1" applyBorder="1"/>
    <xf numFmtId="165" fontId="3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6" fontId="10" fillId="0" borderId="0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 wrapText="1"/>
    </xf>
    <xf numFmtId="166" fontId="0" fillId="0" borderId="0" xfId="0" applyNumberFormat="1"/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vertical="top" wrapText="1"/>
    </xf>
    <xf numFmtId="165" fontId="3" fillId="0" borderId="2" xfId="5" applyNumberFormat="1" applyFont="1" applyBorder="1" applyAlignment="1">
      <alignment horizontal="right" vertical="top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5" applyFont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3" fillId="0" borderId="0" xfId="5" applyFont="1" applyAlignment="1">
      <alignment vertical="top" wrapText="1"/>
    </xf>
    <xf numFmtId="165" fontId="3" fillId="0" borderId="0" xfId="5" applyNumberFormat="1" applyFont="1" applyAlignment="1">
      <alignment horizontal="right"/>
    </xf>
    <xf numFmtId="0" fontId="3" fillId="0" borderId="0" xfId="5" applyFont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" fillId="0" borderId="0" xfId="0" applyFont="1"/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5" applyFont="1" applyAlignment="1">
      <alignment horizontal="center" vertical="center" wrapText="1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Normal="100" workbookViewId="0">
      <selection activeCell="E29" sqref="E29"/>
    </sheetView>
  </sheetViews>
  <sheetFormatPr defaultRowHeight="14.4" x14ac:dyDescent="0.3"/>
  <cols>
    <col min="1" max="1" width="34" bestFit="1" customWidth="1"/>
    <col min="2" max="2" width="13.44140625" customWidth="1"/>
    <col min="3" max="3" width="12.33203125" bestFit="1" customWidth="1"/>
    <col min="4" max="4" width="4.6640625" customWidth="1"/>
    <col min="5" max="5" width="34" bestFit="1" customWidth="1"/>
    <col min="6" max="6" width="12.33203125" style="40" bestFit="1" customWidth="1"/>
    <col min="7" max="7" width="12.33203125" bestFit="1" customWidth="1"/>
  </cols>
  <sheetData>
    <row r="1" spans="1:7" x14ac:dyDescent="0.3">
      <c r="A1" s="43" t="s">
        <v>56</v>
      </c>
      <c r="B1" s="43"/>
      <c r="C1" s="43"/>
      <c r="D1" s="43"/>
      <c r="E1" s="43"/>
      <c r="F1" s="43"/>
      <c r="G1" s="43"/>
    </row>
    <row r="2" spans="1:7" ht="14.4" customHeight="1" x14ac:dyDescent="0.3">
      <c r="A2" s="36" t="s">
        <v>57</v>
      </c>
      <c r="B2" s="37">
        <v>44286</v>
      </c>
      <c r="C2" s="37">
        <v>43921</v>
      </c>
      <c r="D2" s="23"/>
      <c r="E2" s="36" t="s">
        <v>58</v>
      </c>
      <c r="F2" s="37">
        <v>44286</v>
      </c>
      <c r="G2" s="37">
        <v>43921</v>
      </c>
    </row>
    <row r="3" spans="1:7" x14ac:dyDescent="0.3">
      <c r="A3" s="30" t="s">
        <v>0</v>
      </c>
      <c r="B3" s="30"/>
      <c r="C3" s="1"/>
      <c r="E3" s="7" t="s">
        <v>0</v>
      </c>
      <c r="F3" s="38"/>
    </row>
    <row r="4" spans="1:7" x14ac:dyDescent="0.3">
      <c r="A4" s="5" t="s">
        <v>1</v>
      </c>
      <c r="B4" s="5"/>
      <c r="C4" s="1"/>
      <c r="E4" s="5" t="s">
        <v>1</v>
      </c>
      <c r="F4" s="5"/>
    </row>
    <row r="5" spans="1:7" x14ac:dyDescent="0.3">
      <c r="A5" s="6" t="s">
        <v>2</v>
      </c>
      <c r="B5" s="9">
        <v>6620413</v>
      </c>
      <c r="C5" s="10">
        <v>7666846</v>
      </c>
      <c r="E5" s="6" t="s">
        <v>2</v>
      </c>
      <c r="F5" s="9">
        <v>202315</v>
      </c>
      <c r="G5" s="10">
        <v>247623</v>
      </c>
    </row>
    <row r="6" spans="1:7" x14ac:dyDescent="0.3">
      <c r="A6" s="6" t="s">
        <v>3</v>
      </c>
      <c r="B6" s="9">
        <v>3222067</v>
      </c>
      <c r="C6" s="10">
        <v>3716179</v>
      </c>
      <c r="E6" s="6" t="s">
        <v>3</v>
      </c>
      <c r="F6" s="9">
        <v>98464</v>
      </c>
      <c r="G6" s="10">
        <v>120025</v>
      </c>
    </row>
    <row r="7" spans="1:7" x14ac:dyDescent="0.3">
      <c r="A7" s="6" t="s">
        <v>4</v>
      </c>
      <c r="B7" s="9">
        <v>89050</v>
      </c>
      <c r="C7" s="10">
        <v>70307</v>
      </c>
      <c r="E7" s="6" t="s">
        <v>4</v>
      </c>
      <c r="F7" s="9">
        <v>2721</v>
      </c>
      <c r="G7" s="10">
        <v>2271</v>
      </c>
    </row>
    <row r="8" spans="1:7" x14ac:dyDescent="0.3">
      <c r="A8" s="6" t="s">
        <v>5</v>
      </c>
      <c r="B8" s="9">
        <v>15968</v>
      </c>
      <c r="C8" s="10">
        <v>34318</v>
      </c>
      <c r="E8" s="6" t="s">
        <v>5</v>
      </c>
      <c r="F8" s="9">
        <v>488</v>
      </c>
      <c r="G8" s="10">
        <v>1109</v>
      </c>
    </row>
    <row r="9" spans="1:7" x14ac:dyDescent="0.3">
      <c r="A9" s="6" t="s">
        <v>6</v>
      </c>
      <c r="B9" s="9">
        <v>762330</v>
      </c>
      <c r="C9" s="10">
        <v>764022</v>
      </c>
      <c r="E9" s="6" t="s">
        <v>6</v>
      </c>
      <c r="F9" s="9">
        <v>23296</v>
      </c>
      <c r="G9" s="10">
        <v>24676</v>
      </c>
    </row>
    <row r="10" spans="1:7" x14ac:dyDescent="0.3">
      <c r="A10" s="6" t="s">
        <v>7</v>
      </c>
      <c r="B10" s="9">
        <v>15560</v>
      </c>
      <c r="C10" s="10">
        <v>36597</v>
      </c>
      <c r="E10" s="6" t="s">
        <v>7</v>
      </c>
      <c r="F10" s="9">
        <v>476</v>
      </c>
      <c r="G10" s="10">
        <v>1182</v>
      </c>
    </row>
    <row r="11" spans="1:7" x14ac:dyDescent="0.3">
      <c r="A11" s="6" t="s">
        <v>8</v>
      </c>
      <c r="B11" s="9">
        <v>7936</v>
      </c>
      <c r="C11" s="10">
        <v>30548</v>
      </c>
      <c r="E11" s="6" t="s">
        <v>8</v>
      </c>
      <c r="F11" s="9">
        <v>243</v>
      </c>
      <c r="G11" s="10">
        <v>987</v>
      </c>
    </row>
    <row r="12" spans="1:7" x14ac:dyDescent="0.3">
      <c r="A12" s="17" t="s">
        <v>9</v>
      </c>
      <c r="B12" s="18">
        <f>SUM(B5:B11)</f>
        <v>10733324</v>
      </c>
      <c r="C12" s="18">
        <f>SUM(C5:C11)</f>
        <v>12318817</v>
      </c>
      <c r="E12" s="17" t="s">
        <v>9</v>
      </c>
      <c r="F12" s="18">
        <f>SUM(F5:F11)</f>
        <v>328003</v>
      </c>
      <c r="G12" s="18">
        <f>SUM(G5:G11)</f>
        <v>397873</v>
      </c>
    </row>
    <row r="13" spans="1:7" x14ac:dyDescent="0.3">
      <c r="A13" s="5"/>
      <c r="B13" s="5"/>
      <c r="C13" s="24"/>
      <c r="E13" s="5"/>
      <c r="F13" s="5"/>
      <c r="G13" s="24"/>
    </row>
    <row r="14" spans="1:7" x14ac:dyDescent="0.3">
      <c r="A14" s="5" t="s">
        <v>10</v>
      </c>
      <c r="B14" s="5"/>
      <c r="C14" s="1"/>
      <c r="E14" s="5" t="s">
        <v>10</v>
      </c>
      <c r="F14" s="5"/>
      <c r="G14" s="1"/>
    </row>
    <row r="15" spans="1:7" x14ac:dyDescent="0.3">
      <c r="A15" s="6" t="s">
        <v>11</v>
      </c>
      <c r="B15" s="9">
        <v>3504451</v>
      </c>
      <c r="C15" s="10">
        <v>4344354</v>
      </c>
      <c r="E15" s="6" t="s">
        <v>11</v>
      </c>
      <c r="F15" s="9">
        <v>107093</v>
      </c>
      <c r="G15" s="10">
        <v>140312</v>
      </c>
    </row>
    <row r="16" spans="1:7" x14ac:dyDescent="0.3">
      <c r="A16" s="6" t="s">
        <v>6</v>
      </c>
      <c r="B16" s="9">
        <v>936207</v>
      </c>
      <c r="C16" s="10">
        <v>1108171</v>
      </c>
      <c r="E16" s="6" t="s">
        <v>6</v>
      </c>
      <c r="F16" s="9">
        <v>28610</v>
      </c>
      <c r="G16" s="10">
        <v>35792</v>
      </c>
    </row>
    <row r="17" spans="1:7" x14ac:dyDescent="0.3">
      <c r="A17" s="6" t="s">
        <v>12</v>
      </c>
      <c r="B17" s="9">
        <v>429557</v>
      </c>
      <c r="C17" s="10">
        <v>411765</v>
      </c>
      <c r="E17" s="6" t="s">
        <v>12</v>
      </c>
      <c r="F17" s="9">
        <v>13127</v>
      </c>
      <c r="G17" s="10">
        <v>13300</v>
      </c>
    </row>
    <row r="18" spans="1:7" ht="27.6" x14ac:dyDescent="0.3">
      <c r="A18" s="6" t="s">
        <v>13</v>
      </c>
      <c r="B18" s="9">
        <v>1012823</v>
      </c>
      <c r="C18" s="10">
        <v>980149</v>
      </c>
      <c r="E18" s="6" t="s">
        <v>13</v>
      </c>
      <c r="F18" s="9">
        <v>30951</v>
      </c>
      <c r="G18" s="10">
        <v>31657</v>
      </c>
    </row>
    <row r="19" spans="1:7" x14ac:dyDescent="0.3">
      <c r="A19" s="6" t="s">
        <v>14</v>
      </c>
      <c r="B19" s="9">
        <v>2513</v>
      </c>
      <c r="C19" s="10">
        <v>46634</v>
      </c>
      <c r="E19" s="6" t="s">
        <v>14</v>
      </c>
      <c r="F19" s="9">
        <v>77</v>
      </c>
      <c r="G19" s="10">
        <v>1506</v>
      </c>
    </row>
    <row r="20" spans="1:7" x14ac:dyDescent="0.3">
      <c r="A20" s="6" t="s">
        <v>15</v>
      </c>
      <c r="B20" s="9">
        <v>7347</v>
      </c>
      <c r="C20" s="10">
        <v>8171</v>
      </c>
      <c r="E20" s="6" t="s">
        <v>15</v>
      </c>
      <c r="F20" s="9">
        <v>225</v>
      </c>
      <c r="G20" s="10">
        <v>264</v>
      </c>
    </row>
    <row r="21" spans="1:7" x14ac:dyDescent="0.3">
      <c r="A21" s="6" t="s">
        <v>16</v>
      </c>
      <c r="B21" s="9">
        <v>529829</v>
      </c>
      <c r="C21" s="10">
        <v>1165596</v>
      </c>
      <c r="E21" s="6" t="s">
        <v>16</v>
      </c>
      <c r="F21" s="9">
        <v>16191</v>
      </c>
      <c r="G21" s="10">
        <v>37646</v>
      </c>
    </row>
    <row r="22" spans="1:7" x14ac:dyDescent="0.3">
      <c r="A22" s="6" t="s">
        <v>17</v>
      </c>
      <c r="B22" s="9">
        <v>0</v>
      </c>
      <c r="C22" s="10">
        <v>42911</v>
      </c>
      <c r="E22" s="6" t="s">
        <v>17</v>
      </c>
      <c r="F22" s="9">
        <v>0</v>
      </c>
      <c r="G22" s="10">
        <v>1386</v>
      </c>
    </row>
    <row r="23" spans="1:7" x14ac:dyDescent="0.3">
      <c r="A23" s="17" t="s">
        <v>18</v>
      </c>
      <c r="B23" s="18">
        <f>SUM(B15:B22)</f>
        <v>6422727</v>
      </c>
      <c r="C23" s="18">
        <f>SUM(C15:C22)</f>
        <v>8107751</v>
      </c>
      <c r="E23" s="17" t="s">
        <v>18</v>
      </c>
      <c r="F23" s="18">
        <f>SUM(F15:F22)</f>
        <v>196274</v>
      </c>
      <c r="G23" s="18">
        <f>SUM(G15:G22)</f>
        <v>261863</v>
      </c>
    </row>
    <row r="24" spans="1:7" x14ac:dyDescent="0.3">
      <c r="A24" s="17" t="s">
        <v>19</v>
      </c>
      <c r="B24" s="18">
        <f t="shared" ref="B24:C24" si="0">B23+B12</f>
        <v>17156051</v>
      </c>
      <c r="C24" s="18">
        <f t="shared" si="0"/>
        <v>20426568</v>
      </c>
      <c r="E24" s="17" t="s">
        <v>19</v>
      </c>
      <c r="F24" s="18">
        <f t="shared" ref="F24:G24" si="1">F23+F12</f>
        <v>524277</v>
      </c>
      <c r="G24" s="18">
        <f t="shared" si="1"/>
        <v>659736</v>
      </c>
    </row>
    <row r="25" spans="1:7" x14ac:dyDescent="0.3">
      <c r="A25" s="4"/>
      <c r="B25" s="4"/>
      <c r="C25" s="25"/>
      <c r="E25" s="5"/>
      <c r="F25" s="5"/>
      <c r="G25" s="25"/>
    </row>
    <row r="26" spans="1:7" x14ac:dyDescent="0.3">
      <c r="A26" s="36" t="s">
        <v>57</v>
      </c>
      <c r="B26" s="37">
        <v>44286</v>
      </c>
      <c r="C26" s="37">
        <v>43921</v>
      </c>
      <c r="E26" s="36" t="s">
        <v>58</v>
      </c>
      <c r="F26" s="37">
        <v>44286</v>
      </c>
      <c r="G26" s="37">
        <v>43921</v>
      </c>
    </row>
    <row r="27" spans="1:7" x14ac:dyDescent="0.3">
      <c r="A27" s="30" t="s">
        <v>20</v>
      </c>
      <c r="B27" s="30"/>
      <c r="E27" s="7" t="s">
        <v>20</v>
      </c>
      <c r="F27" s="38"/>
    </row>
    <row r="28" spans="1:7" x14ac:dyDescent="0.3">
      <c r="A28" s="5" t="s">
        <v>21</v>
      </c>
      <c r="B28" s="5"/>
      <c r="C28" s="3"/>
      <c r="E28" s="5" t="s">
        <v>21</v>
      </c>
      <c r="F28" s="5"/>
      <c r="G28" s="3"/>
    </row>
    <row r="29" spans="1:7" x14ac:dyDescent="0.3">
      <c r="A29" s="6" t="s">
        <v>22</v>
      </c>
      <c r="B29" s="9">
        <v>1663</v>
      </c>
      <c r="C29" s="10">
        <v>1663</v>
      </c>
      <c r="E29" s="6" t="s">
        <v>22</v>
      </c>
      <c r="F29" s="9">
        <v>250</v>
      </c>
      <c r="G29" s="10">
        <v>250</v>
      </c>
    </row>
    <row r="30" spans="1:7" x14ac:dyDescent="0.3">
      <c r="A30" s="6" t="s">
        <v>23</v>
      </c>
      <c r="B30" s="9">
        <v>369798</v>
      </c>
      <c r="C30" s="10">
        <v>369798</v>
      </c>
      <c r="E30" s="6" t="s">
        <v>23</v>
      </c>
      <c r="F30" s="9">
        <v>55638</v>
      </c>
      <c r="G30" s="10">
        <v>55638</v>
      </c>
    </row>
    <row r="31" spans="1:7" x14ac:dyDescent="0.3">
      <c r="A31" s="6" t="s">
        <v>24</v>
      </c>
      <c r="B31" s="9">
        <v>9299390</v>
      </c>
      <c r="C31" s="10">
        <v>8110937</v>
      </c>
      <c r="E31" s="6" t="s">
        <v>24</v>
      </c>
      <c r="F31" s="9">
        <v>529948</v>
      </c>
      <c r="G31" s="10">
        <v>484830</v>
      </c>
    </row>
    <row r="32" spans="1:7" x14ac:dyDescent="0.3">
      <c r="A32" s="6" t="s">
        <v>25</v>
      </c>
      <c r="B32" s="9">
        <v>1815487</v>
      </c>
      <c r="C32" s="10">
        <v>2353047</v>
      </c>
      <c r="E32" s="6" t="s">
        <v>25</v>
      </c>
      <c r="F32" s="9">
        <v>82243</v>
      </c>
      <c r="G32" s="10">
        <v>106593</v>
      </c>
    </row>
    <row r="33" spans="1:7" x14ac:dyDescent="0.3">
      <c r="A33" s="6" t="s">
        <v>26</v>
      </c>
      <c r="B33" s="9">
        <v>-119260</v>
      </c>
      <c r="C33" s="10">
        <v>-119260</v>
      </c>
      <c r="E33" s="6" t="s">
        <v>26</v>
      </c>
      <c r="F33" s="9">
        <v>-5527</v>
      </c>
      <c r="G33" s="10">
        <v>-5527</v>
      </c>
    </row>
    <row r="34" spans="1:7" x14ac:dyDescent="0.3">
      <c r="A34" s="6" t="s">
        <v>27</v>
      </c>
      <c r="B34" s="9">
        <v>489466</v>
      </c>
      <c r="C34" s="10">
        <v>508530</v>
      </c>
      <c r="E34" s="6" t="s">
        <v>27</v>
      </c>
      <c r="F34" s="9">
        <v>-300224</v>
      </c>
      <c r="G34" s="10">
        <v>-279250</v>
      </c>
    </row>
    <row r="35" spans="1:7" x14ac:dyDescent="0.3">
      <c r="A35" s="17" t="s">
        <v>28</v>
      </c>
      <c r="B35" s="18">
        <f t="shared" ref="B35:C35" si="2">SUM(B29:B34)</f>
        <v>11856544</v>
      </c>
      <c r="C35" s="18">
        <f t="shared" si="2"/>
        <v>11224715</v>
      </c>
      <c r="E35" s="17" t="s">
        <v>28</v>
      </c>
      <c r="F35" s="18">
        <f t="shared" ref="F35:G35" si="3">SUM(F29:F34)</f>
        <v>362328</v>
      </c>
      <c r="G35" s="18">
        <f t="shared" si="3"/>
        <v>362534</v>
      </c>
    </row>
    <row r="36" spans="1:7" x14ac:dyDescent="0.3">
      <c r="A36" s="5"/>
      <c r="B36" s="5"/>
      <c r="C36" s="9"/>
      <c r="E36" s="5"/>
      <c r="F36" s="5"/>
      <c r="G36" s="9"/>
    </row>
    <row r="37" spans="1:7" x14ac:dyDescent="0.3">
      <c r="A37" s="5" t="s">
        <v>29</v>
      </c>
      <c r="B37" s="5"/>
      <c r="C37" s="10"/>
      <c r="E37" s="5" t="s">
        <v>29</v>
      </c>
      <c r="F37" s="5"/>
      <c r="G37" s="8"/>
    </row>
    <row r="38" spans="1:7" x14ac:dyDescent="0.3">
      <c r="A38" s="6" t="s">
        <v>30</v>
      </c>
      <c r="B38" s="9">
        <v>749826</v>
      </c>
      <c r="C38" s="10">
        <v>18491</v>
      </c>
      <c r="E38" s="6" t="s">
        <v>30</v>
      </c>
      <c r="F38" s="9">
        <v>22914</v>
      </c>
      <c r="G38" s="10">
        <v>597</v>
      </c>
    </row>
    <row r="39" spans="1:7" ht="27.6" x14ac:dyDescent="0.3">
      <c r="A39" s="6" t="s">
        <v>31</v>
      </c>
      <c r="B39" s="9">
        <v>15738</v>
      </c>
      <c r="C39" s="10">
        <v>24167</v>
      </c>
      <c r="E39" s="6" t="s">
        <v>31</v>
      </c>
      <c r="F39" s="9">
        <v>481</v>
      </c>
      <c r="G39" s="10">
        <v>781</v>
      </c>
    </row>
    <row r="40" spans="1:7" x14ac:dyDescent="0.3">
      <c r="A40" s="6" t="s">
        <v>32</v>
      </c>
      <c r="B40" s="9">
        <v>3574</v>
      </c>
      <c r="C40" s="10">
        <v>3754</v>
      </c>
      <c r="E40" s="6" t="s">
        <v>32</v>
      </c>
      <c r="F40" s="9">
        <v>109</v>
      </c>
      <c r="G40" s="10">
        <v>121</v>
      </c>
    </row>
    <row r="41" spans="1:7" x14ac:dyDescent="0.3">
      <c r="A41" s="6" t="s">
        <v>33</v>
      </c>
      <c r="B41" s="9">
        <v>2504400</v>
      </c>
      <c r="C41" s="10">
        <v>2739840</v>
      </c>
      <c r="E41" s="6" t="s">
        <v>33</v>
      </c>
      <c r="F41" s="9">
        <v>76533</v>
      </c>
      <c r="G41" s="10">
        <v>88491</v>
      </c>
    </row>
    <row r="42" spans="1:7" x14ac:dyDescent="0.3">
      <c r="A42" s="6" t="s">
        <v>34</v>
      </c>
      <c r="B42" s="9">
        <v>164003</v>
      </c>
      <c r="C42" s="10">
        <v>241403</v>
      </c>
      <c r="E42" s="6" t="s">
        <v>34</v>
      </c>
      <c r="F42" s="9">
        <v>5012</v>
      </c>
      <c r="G42" s="10">
        <v>7797</v>
      </c>
    </row>
    <row r="43" spans="1:7" x14ac:dyDescent="0.3">
      <c r="A43" s="17" t="s">
        <v>35</v>
      </c>
      <c r="B43" s="18">
        <f t="shared" ref="B43:C43" si="4">SUM(B38:B42)</f>
        <v>3437541</v>
      </c>
      <c r="C43" s="18">
        <f t="shared" si="4"/>
        <v>3027655</v>
      </c>
      <c r="E43" s="17" t="s">
        <v>35</v>
      </c>
      <c r="F43" s="18">
        <f t="shared" ref="F43:G43" si="5">SUM(F38:F42)</f>
        <v>105049</v>
      </c>
      <c r="G43" s="18">
        <f t="shared" si="5"/>
        <v>97787</v>
      </c>
    </row>
    <row r="44" spans="1:7" x14ac:dyDescent="0.3">
      <c r="A44" s="5"/>
      <c r="B44" s="5"/>
      <c r="C44" s="10"/>
      <c r="E44" s="5"/>
      <c r="F44" s="5"/>
      <c r="G44" s="9"/>
    </row>
    <row r="45" spans="1:7" x14ac:dyDescent="0.3">
      <c r="A45" s="5" t="s">
        <v>36</v>
      </c>
      <c r="B45" s="5"/>
      <c r="C45" s="10"/>
      <c r="E45" s="5" t="s">
        <v>36</v>
      </c>
      <c r="F45" s="5"/>
      <c r="G45" s="8"/>
    </row>
    <row r="46" spans="1:7" x14ac:dyDescent="0.3">
      <c r="A46" s="6" t="s">
        <v>30</v>
      </c>
      <c r="B46" s="9">
        <v>0</v>
      </c>
      <c r="C46" s="10">
        <v>4431626</v>
      </c>
      <c r="E46" s="6" t="s">
        <v>30</v>
      </c>
      <c r="F46" s="9">
        <v>0</v>
      </c>
      <c r="G46" s="10">
        <v>143133</v>
      </c>
    </row>
    <row r="47" spans="1:7" ht="27.6" x14ac:dyDescent="0.3">
      <c r="A47" s="6" t="s">
        <v>37</v>
      </c>
      <c r="B47" s="9">
        <v>294875</v>
      </c>
      <c r="C47" s="10">
        <v>123021</v>
      </c>
      <c r="E47" s="6" t="s">
        <v>37</v>
      </c>
      <c r="F47" s="9">
        <v>9011</v>
      </c>
      <c r="G47" s="10">
        <v>3973</v>
      </c>
    </row>
    <row r="48" spans="1:7" x14ac:dyDescent="0.3">
      <c r="A48" s="6" t="s">
        <v>38</v>
      </c>
      <c r="B48" s="9">
        <v>334607</v>
      </c>
      <c r="C48" s="10">
        <v>317739</v>
      </c>
      <c r="E48" s="6" t="s">
        <v>38</v>
      </c>
      <c r="F48" s="9">
        <v>10225</v>
      </c>
      <c r="G48" s="10">
        <v>10262</v>
      </c>
    </row>
    <row r="49" spans="1:7" x14ac:dyDescent="0.3">
      <c r="A49" s="6" t="s">
        <v>39</v>
      </c>
      <c r="B49" s="9">
        <v>825505</v>
      </c>
      <c r="C49" s="10">
        <v>912255</v>
      </c>
      <c r="E49" s="6" t="s">
        <v>39</v>
      </c>
      <c r="F49" s="9">
        <v>25227</v>
      </c>
      <c r="G49" s="10">
        <v>29464</v>
      </c>
    </row>
    <row r="50" spans="1:7" x14ac:dyDescent="0.3">
      <c r="A50" s="6" t="s">
        <v>14</v>
      </c>
      <c r="B50" s="9">
        <v>28644</v>
      </c>
      <c r="C50" s="10">
        <v>12254</v>
      </c>
      <c r="E50" s="6" t="s">
        <v>14</v>
      </c>
      <c r="F50" s="9">
        <v>875</v>
      </c>
      <c r="G50" s="10">
        <v>396</v>
      </c>
    </row>
    <row r="51" spans="1:7" x14ac:dyDescent="0.3">
      <c r="A51" s="6" t="s">
        <v>40</v>
      </c>
      <c r="B51" s="9">
        <v>378335</v>
      </c>
      <c r="C51" s="10">
        <v>377303</v>
      </c>
      <c r="E51" s="6" t="s">
        <v>40</v>
      </c>
      <c r="F51" s="9">
        <v>11562</v>
      </c>
      <c r="G51" s="10">
        <v>12187</v>
      </c>
    </row>
    <row r="52" spans="1:7" x14ac:dyDescent="0.3">
      <c r="A52" s="6" t="s">
        <v>94</v>
      </c>
      <c r="B52" s="9">
        <v>0</v>
      </c>
      <c r="C52" s="10">
        <v>0</v>
      </c>
      <c r="E52" s="6" t="s">
        <v>94</v>
      </c>
      <c r="F52" s="9">
        <v>0</v>
      </c>
      <c r="G52" s="10">
        <v>0</v>
      </c>
    </row>
    <row r="53" spans="1:7" x14ac:dyDescent="0.3">
      <c r="A53" s="17" t="s">
        <v>41</v>
      </c>
      <c r="B53" s="18">
        <f>SUM(B46:B52)</f>
        <v>1861966</v>
      </c>
      <c r="C53" s="18">
        <f>SUM(C46:C52)</f>
        <v>6174198</v>
      </c>
      <c r="E53" s="17" t="s">
        <v>41</v>
      </c>
      <c r="F53" s="18">
        <f>SUM(F46:F52)</f>
        <v>56900</v>
      </c>
      <c r="G53" s="18">
        <f>SUM(G46:G52)</f>
        <v>199415</v>
      </c>
    </row>
    <row r="54" spans="1:7" ht="15" thickBot="1" x14ac:dyDescent="0.35">
      <c r="A54" s="33" t="s">
        <v>42</v>
      </c>
      <c r="B54" s="34">
        <f>B35+B43+B53</f>
        <v>17156051</v>
      </c>
      <c r="C54" s="34">
        <f>C35+C43+C53</f>
        <v>20426568</v>
      </c>
      <c r="E54" s="33" t="s">
        <v>42</v>
      </c>
      <c r="F54" s="34">
        <f>F35+F43+F53</f>
        <v>524277</v>
      </c>
      <c r="G54" s="34">
        <f>G35+G43+G53</f>
        <v>659736</v>
      </c>
    </row>
    <row r="55" spans="1:7" ht="15" thickTop="1" x14ac:dyDescent="0.3">
      <c r="C55" s="26"/>
      <c r="G55" s="26"/>
    </row>
  </sheetData>
  <mergeCells count="1">
    <mergeCell ref="A1:G1"/>
  </mergeCells>
  <conditionalFormatting sqref="G5">
    <cfRule type="cellIs" dxfId="14" priority="73" operator="lessThan">
      <formula>0</formula>
    </cfRule>
    <cfRule type="cellIs" dxfId="13" priority="74" operator="lessThan">
      <formula>0</formula>
    </cfRule>
  </conditionalFormatting>
  <conditionalFormatting sqref="G6">
    <cfRule type="cellIs" dxfId="12" priority="71" operator="lessThan">
      <formula>0</formula>
    </cfRule>
    <cfRule type="cellIs" dxfId="11" priority="72" operator="lessThan">
      <formula>0</formula>
    </cfRule>
  </conditionalFormatting>
  <conditionalFormatting sqref="G7:G9">
    <cfRule type="cellIs" dxfId="10" priority="69" operator="lessThan">
      <formula>0</formula>
    </cfRule>
    <cfRule type="cellIs" dxfId="9" priority="70" operator="lessThan">
      <formula>0</formula>
    </cfRule>
  </conditionalFormatting>
  <conditionalFormatting sqref="G10">
    <cfRule type="cellIs" dxfId="8" priority="67" operator="lessThan">
      <formula>0</formula>
    </cfRule>
    <cfRule type="cellIs" dxfId="7" priority="68" operator="lessThan">
      <formula>0</formula>
    </cfRule>
  </conditionalFormatting>
  <conditionalFormatting sqref="G15:G22">
    <cfRule type="cellIs" dxfId="6" priority="61" operator="lessThan">
      <formula>0</formula>
    </cfRule>
    <cfRule type="cellIs" dxfId="5" priority="6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selection activeCell="G21" sqref="G21"/>
    </sheetView>
  </sheetViews>
  <sheetFormatPr defaultRowHeight="14.4" x14ac:dyDescent="0.3"/>
  <cols>
    <col min="1" max="1" width="31.88671875" bestFit="1" customWidth="1"/>
    <col min="2" max="2" width="13.88671875" bestFit="1" customWidth="1"/>
    <col min="3" max="3" width="13.5546875" bestFit="1" customWidth="1"/>
    <col min="4" max="4" width="4.33203125" customWidth="1"/>
    <col min="5" max="5" width="31.88671875" bestFit="1" customWidth="1"/>
    <col min="6" max="6" width="10.6640625" bestFit="1" customWidth="1"/>
    <col min="7" max="7" width="10.6640625" customWidth="1"/>
    <col min="10" max="10" width="10.44140625" bestFit="1" customWidth="1"/>
  </cols>
  <sheetData>
    <row r="1" spans="1:7" x14ac:dyDescent="0.3">
      <c r="A1" s="43" t="s">
        <v>56</v>
      </c>
      <c r="B1" s="43"/>
      <c r="C1" s="43"/>
      <c r="D1" s="43"/>
      <c r="E1" s="43"/>
      <c r="F1" s="43"/>
      <c r="G1" s="43"/>
    </row>
    <row r="2" spans="1:7" x14ac:dyDescent="0.3">
      <c r="A2" s="8"/>
      <c r="B2" s="8"/>
      <c r="C2" s="8"/>
      <c r="D2" s="8"/>
      <c r="E2" s="8"/>
      <c r="F2" s="8"/>
      <c r="G2" s="8"/>
    </row>
    <row r="3" spans="1:7" x14ac:dyDescent="0.3">
      <c r="A3" s="36" t="s">
        <v>57</v>
      </c>
      <c r="B3" s="35" t="s">
        <v>107</v>
      </c>
      <c r="C3" s="35" t="s">
        <v>106</v>
      </c>
      <c r="D3" s="11"/>
      <c r="E3" s="36" t="s">
        <v>58</v>
      </c>
      <c r="F3" s="35" t="s">
        <v>107</v>
      </c>
      <c r="G3" s="35" t="s">
        <v>106</v>
      </c>
    </row>
    <row r="4" spans="1:7" x14ac:dyDescent="0.3">
      <c r="A4" s="41" t="s">
        <v>44</v>
      </c>
      <c r="B4" s="12">
        <v>2796249</v>
      </c>
      <c r="C4" s="13">
        <v>2798643</v>
      </c>
      <c r="D4" s="14"/>
      <c r="E4" s="41" t="s">
        <v>44</v>
      </c>
      <c r="F4" s="12">
        <v>82835</v>
      </c>
      <c r="G4" s="13">
        <v>101344</v>
      </c>
    </row>
    <row r="5" spans="1:7" x14ac:dyDescent="0.3">
      <c r="A5" s="6" t="s">
        <v>45</v>
      </c>
      <c r="B5" s="12">
        <v>-2102242</v>
      </c>
      <c r="C5" s="13">
        <v>-2263030</v>
      </c>
      <c r="D5" s="14"/>
      <c r="E5" s="6" t="s">
        <v>45</v>
      </c>
      <c r="F5" s="12">
        <v>-62276</v>
      </c>
      <c r="G5" s="13">
        <v>-81948</v>
      </c>
    </row>
    <row r="6" spans="1:7" x14ac:dyDescent="0.3">
      <c r="A6" s="6" t="s">
        <v>59</v>
      </c>
      <c r="B6" s="12">
        <v>-29974</v>
      </c>
      <c r="C6" s="13">
        <v>289117</v>
      </c>
      <c r="D6" s="14"/>
      <c r="E6" s="6" t="s">
        <v>59</v>
      </c>
      <c r="F6" s="12">
        <v>-888</v>
      </c>
      <c r="G6" s="13">
        <v>10469</v>
      </c>
    </row>
    <row r="7" spans="1:7" x14ac:dyDescent="0.3">
      <c r="A7" s="17" t="s">
        <v>47</v>
      </c>
      <c r="B7" s="18">
        <f>SUM(B4:B6)</f>
        <v>664033</v>
      </c>
      <c r="C7" s="18">
        <f>SUM(C4:C6)</f>
        <v>824730</v>
      </c>
      <c r="D7" s="14"/>
      <c r="E7" s="17" t="s">
        <v>47</v>
      </c>
      <c r="F7" s="18">
        <f>SUM(F4:F6)</f>
        <v>19671</v>
      </c>
      <c r="G7" s="18">
        <f>SUM(G4:G6)</f>
        <v>29865</v>
      </c>
    </row>
    <row r="8" spans="1:7" x14ac:dyDescent="0.3">
      <c r="A8" s="6" t="s">
        <v>48</v>
      </c>
      <c r="B8" s="12">
        <v>27178</v>
      </c>
      <c r="C8" s="13">
        <v>22160</v>
      </c>
      <c r="D8" s="14"/>
      <c r="E8" s="6" t="s">
        <v>48</v>
      </c>
      <c r="F8" s="12">
        <v>805</v>
      </c>
      <c r="G8" s="13">
        <v>802</v>
      </c>
    </row>
    <row r="9" spans="1:7" x14ac:dyDescent="0.3">
      <c r="A9" s="6" t="s">
        <v>49</v>
      </c>
      <c r="B9" s="12">
        <v>-208828</v>
      </c>
      <c r="C9" s="13">
        <v>-162185</v>
      </c>
      <c r="D9" s="14"/>
      <c r="E9" s="6" t="s">
        <v>49</v>
      </c>
      <c r="F9" s="12">
        <v>-6186</v>
      </c>
      <c r="G9" s="13">
        <v>-5873</v>
      </c>
    </row>
    <row r="10" spans="1:7" x14ac:dyDescent="0.3">
      <c r="A10" s="6" t="s">
        <v>50</v>
      </c>
      <c r="B10" s="12">
        <v>-145068</v>
      </c>
      <c r="C10" s="13">
        <v>-268014</v>
      </c>
      <c r="D10" s="14"/>
      <c r="E10" s="6" t="s">
        <v>50</v>
      </c>
      <c r="F10" s="12">
        <v>-4297</v>
      </c>
      <c r="G10" s="13">
        <v>-9705</v>
      </c>
    </row>
    <row r="11" spans="1:7" x14ac:dyDescent="0.3">
      <c r="A11" s="6" t="s">
        <v>51</v>
      </c>
      <c r="B11" s="12">
        <v>-77957</v>
      </c>
      <c r="C11" s="13">
        <v>-86559</v>
      </c>
      <c r="D11" s="14"/>
      <c r="E11" s="6" t="s">
        <v>51</v>
      </c>
      <c r="F11" s="12">
        <v>-2309</v>
      </c>
      <c r="G11" s="13">
        <v>-3134</v>
      </c>
    </row>
    <row r="12" spans="1:7" ht="27.6" hidden="1" x14ac:dyDescent="0.3">
      <c r="A12" s="6" t="s">
        <v>102</v>
      </c>
      <c r="B12" s="12">
        <v>0</v>
      </c>
      <c r="C12" s="13">
        <v>0</v>
      </c>
      <c r="D12" s="14"/>
      <c r="E12" s="6" t="s">
        <v>102</v>
      </c>
      <c r="F12" s="12">
        <v>0</v>
      </c>
      <c r="G12" s="13">
        <v>0</v>
      </c>
    </row>
    <row r="13" spans="1:7" x14ac:dyDescent="0.3">
      <c r="A13" s="17" t="s">
        <v>96</v>
      </c>
      <c r="B13" s="18">
        <f>SUM(B7:B12)</f>
        <v>259358</v>
      </c>
      <c r="C13" s="18">
        <f>SUM(C7:C12)</f>
        <v>330132</v>
      </c>
      <c r="D13" s="14"/>
      <c r="E13" s="17" t="s">
        <v>96</v>
      </c>
      <c r="F13" s="18">
        <f>SUM(F7:F12)</f>
        <v>7684</v>
      </c>
      <c r="G13" s="18">
        <f>SUM(G7:G12)</f>
        <v>11955</v>
      </c>
    </row>
    <row r="14" spans="1:7" x14ac:dyDescent="0.3">
      <c r="A14" s="6" t="s">
        <v>52</v>
      </c>
      <c r="B14" s="12">
        <v>-173979</v>
      </c>
      <c r="C14" s="13">
        <v>-184587</v>
      </c>
      <c r="D14" s="14"/>
      <c r="E14" s="6" t="s">
        <v>52</v>
      </c>
      <c r="F14" s="12">
        <v>-5154</v>
      </c>
      <c r="G14" s="13">
        <v>-6684.2105095608076</v>
      </c>
    </row>
    <row r="15" spans="1:7" x14ac:dyDescent="0.3">
      <c r="A15" s="6" t="s">
        <v>53</v>
      </c>
      <c r="B15" s="12">
        <v>-45622</v>
      </c>
      <c r="C15" s="13">
        <v>-73383</v>
      </c>
      <c r="D15" s="14"/>
      <c r="E15" s="6" t="s">
        <v>53</v>
      </c>
      <c r="F15" s="12">
        <v>-1351</v>
      </c>
      <c r="G15" s="13">
        <v>-2658</v>
      </c>
    </row>
    <row r="16" spans="1:7" x14ac:dyDescent="0.3">
      <c r="A16" s="6" t="s">
        <v>87</v>
      </c>
      <c r="B16" s="12">
        <v>13304</v>
      </c>
      <c r="C16" s="13">
        <v>-497203</v>
      </c>
      <c r="D16" s="14"/>
      <c r="E16" s="6" t="s">
        <v>87</v>
      </c>
      <c r="F16" s="12">
        <v>394</v>
      </c>
      <c r="G16" s="13">
        <v>-18005</v>
      </c>
    </row>
    <row r="17" spans="1:9" x14ac:dyDescent="0.3">
      <c r="A17" s="6" t="s">
        <v>54</v>
      </c>
      <c r="B17" s="12">
        <v>4663</v>
      </c>
      <c r="C17" s="13">
        <v>4358</v>
      </c>
      <c r="D17" s="14"/>
      <c r="E17" s="6" t="s">
        <v>54</v>
      </c>
      <c r="F17" s="12">
        <v>138</v>
      </c>
      <c r="G17" s="13">
        <v>158</v>
      </c>
    </row>
    <row r="18" spans="1:9" x14ac:dyDescent="0.3">
      <c r="A18" s="6" t="s">
        <v>55</v>
      </c>
      <c r="B18" s="12">
        <v>86403</v>
      </c>
      <c r="C18" s="13">
        <v>2079</v>
      </c>
      <c r="D18" s="14"/>
      <c r="E18" s="6" t="s">
        <v>55</v>
      </c>
      <c r="F18" s="12">
        <v>2560</v>
      </c>
      <c r="G18" s="13">
        <v>75</v>
      </c>
    </row>
    <row r="19" spans="1:9" x14ac:dyDescent="0.3">
      <c r="A19" s="17" t="s">
        <v>97</v>
      </c>
      <c r="B19" s="18">
        <f>SUM(B13:B18)</f>
        <v>144127</v>
      </c>
      <c r="C19" s="18">
        <f>SUM(C13:C18)</f>
        <v>-418604</v>
      </c>
      <c r="D19" s="14"/>
      <c r="E19" s="17" t="s">
        <v>105</v>
      </c>
      <c r="F19" s="18">
        <f>SUM(F13:F18)</f>
        <v>4271</v>
      </c>
      <c r="G19" s="18">
        <f>SUM(G13:G18)</f>
        <v>-15159.210509560808</v>
      </c>
    </row>
    <row r="20" spans="1:9" x14ac:dyDescent="0.3">
      <c r="A20" s="6" t="s">
        <v>95</v>
      </c>
      <c r="B20" s="12">
        <v>-21624</v>
      </c>
      <c r="C20" s="13">
        <v>50886</v>
      </c>
      <c r="D20" s="14"/>
      <c r="E20" s="6" t="s">
        <v>95</v>
      </c>
      <c r="F20" s="12">
        <v>-641</v>
      </c>
      <c r="G20" s="13">
        <v>1843</v>
      </c>
    </row>
    <row r="21" spans="1:9" ht="15" thickBot="1" x14ac:dyDescent="0.35">
      <c r="A21" s="20" t="s">
        <v>104</v>
      </c>
      <c r="B21" s="32">
        <f>SUM(B19:B20)</f>
        <v>122503</v>
      </c>
      <c r="C21" s="32">
        <f>SUM(C19:C20)</f>
        <v>-367718</v>
      </c>
      <c r="D21" s="14"/>
      <c r="E21" s="20" t="s">
        <v>104</v>
      </c>
      <c r="F21" s="32">
        <f>SUM(F19:F20)</f>
        <v>3630</v>
      </c>
      <c r="G21" s="32">
        <f>SUM(G19:G20)</f>
        <v>-13316.210509560808</v>
      </c>
    </row>
    <row r="22" spans="1:9" ht="15" thickTop="1" x14ac:dyDescent="0.3">
      <c r="A22" s="2"/>
      <c r="B22" s="2"/>
      <c r="C22" s="3"/>
      <c r="E22" s="2"/>
      <c r="F22" s="2"/>
      <c r="G22" s="1"/>
    </row>
    <row r="23" spans="1:9" x14ac:dyDescent="0.3">
      <c r="E23" s="2"/>
      <c r="F23" s="2"/>
      <c r="G23" s="2"/>
      <c r="H23" s="1"/>
      <c r="I23" s="1"/>
    </row>
    <row r="24" spans="1:9" x14ac:dyDescent="0.3">
      <c r="E24" s="23"/>
      <c r="F24" s="23"/>
      <c r="G24" s="2"/>
      <c r="H24" s="1"/>
      <c r="I24" s="1"/>
    </row>
    <row r="25" spans="1:9" x14ac:dyDescent="0.3">
      <c r="E25" s="28"/>
      <c r="F25" s="39"/>
      <c r="G25" s="2"/>
      <c r="H25" s="1"/>
      <c r="I25" s="27"/>
    </row>
    <row r="26" spans="1:9" x14ac:dyDescent="0.3">
      <c r="E26" s="2"/>
      <c r="F26" s="2"/>
      <c r="G26" s="2"/>
      <c r="H26" s="2"/>
      <c r="I26" s="2"/>
    </row>
    <row r="27" spans="1:9" x14ac:dyDescent="0.3">
      <c r="E27" s="44"/>
      <c r="F27" s="39"/>
      <c r="G27" s="2"/>
      <c r="H27" s="45"/>
      <c r="I27" s="46"/>
    </row>
    <row r="28" spans="1:9" x14ac:dyDescent="0.3">
      <c r="E28" s="44"/>
      <c r="F28" s="39"/>
      <c r="G28" s="2"/>
      <c r="H28" s="45"/>
      <c r="I28" s="46"/>
    </row>
    <row r="29" spans="1:9" x14ac:dyDescent="0.3">
      <c r="E29" s="2"/>
      <c r="F29" s="2"/>
      <c r="G29" s="2"/>
      <c r="H29" s="1"/>
      <c r="I29" s="1"/>
    </row>
    <row r="30" spans="1:9" ht="23.4" customHeight="1" x14ac:dyDescent="0.3">
      <c r="E30" s="44"/>
      <c r="F30" s="39"/>
      <c r="G30" s="2"/>
      <c r="H30" s="45"/>
      <c r="I30" s="47"/>
    </row>
    <row r="31" spans="1:9" x14ac:dyDescent="0.3">
      <c r="E31" s="44"/>
      <c r="F31" s="39"/>
      <c r="G31" s="2"/>
      <c r="H31" s="45"/>
      <c r="I31" s="47"/>
    </row>
  </sheetData>
  <mergeCells count="7">
    <mergeCell ref="A1:G1"/>
    <mergeCell ref="E27:E28"/>
    <mergeCell ref="H27:H28"/>
    <mergeCell ref="I27:I28"/>
    <mergeCell ref="E30:E31"/>
    <mergeCell ref="H30:H31"/>
    <mergeCell ref="I30:I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topLeftCell="A13" zoomScaleNormal="100" workbookViewId="0">
      <selection activeCell="G31" sqref="G31"/>
    </sheetView>
  </sheetViews>
  <sheetFormatPr defaultRowHeight="14.4" x14ac:dyDescent="0.3"/>
  <cols>
    <col min="1" max="1" width="61.33203125" customWidth="1"/>
    <col min="2" max="2" width="13" customWidth="1"/>
    <col min="3" max="3" width="12" bestFit="1" customWidth="1"/>
    <col min="4" max="4" width="4.88671875" customWidth="1"/>
    <col min="5" max="5" width="61.33203125" customWidth="1"/>
    <col min="6" max="7" width="10.21875" bestFit="1" customWidth="1"/>
  </cols>
  <sheetData>
    <row r="1" spans="1:7" x14ac:dyDescent="0.3">
      <c r="A1" s="48" t="s">
        <v>56</v>
      </c>
      <c r="B1" s="48"/>
      <c r="C1" s="48"/>
      <c r="D1" s="48"/>
      <c r="E1" s="48"/>
      <c r="F1" s="48"/>
      <c r="G1" s="48"/>
    </row>
    <row r="2" spans="1:7" x14ac:dyDescent="0.3">
      <c r="A2" s="8"/>
      <c r="B2" s="8"/>
      <c r="C2" s="8"/>
      <c r="D2" s="8"/>
      <c r="E2" s="8"/>
      <c r="F2" s="8"/>
      <c r="G2" s="8"/>
    </row>
    <row r="3" spans="1:7" x14ac:dyDescent="0.3">
      <c r="A3" s="36" t="s">
        <v>57</v>
      </c>
      <c r="B3" s="35" t="s">
        <v>107</v>
      </c>
      <c r="C3" s="35" t="s">
        <v>106</v>
      </c>
      <c r="D3" s="14"/>
      <c r="E3" s="36" t="s">
        <v>58</v>
      </c>
      <c r="F3" s="35" t="s">
        <v>107</v>
      </c>
      <c r="G3" s="35" t="s">
        <v>106</v>
      </c>
    </row>
    <row r="4" spans="1:7" x14ac:dyDescent="0.3">
      <c r="A4" s="5" t="s">
        <v>60</v>
      </c>
      <c r="B4" s="5"/>
      <c r="C4" s="22"/>
      <c r="D4" s="29"/>
      <c r="E4" s="5" t="s">
        <v>60</v>
      </c>
      <c r="F4" s="5"/>
      <c r="G4" s="22"/>
    </row>
    <row r="5" spans="1:7" x14ac:dyDescent="0.3">
      <c r="A5" s="5" t="s">
        <v>97</v>
      </c>
      <c r="B5" s="15">
        <v>144127</v>
      </c>
      <c r="C5" s="16">
        <v>-418604</v>
      </c>
      <c r="E5" s="5" t="s">
        <v>97</v>
      </c>
      <c r="F5" s="12">
        <v>4271</v>
      </c>
      <c r="G5" s="16">
        <v>-15159</v>
      </c>
    </row>
    <row r="6" spans="1:7" x14ac:dyDescent="0.3">
      <c r="A6" s="6" t="s">
        <v>61</v>
      </c>
      <c r="B6" s="15"/>
      <c r="C6" s="16"/>
      <c r="E6" s="6" t="s">
        <v>61</v>
      </c>
      <c r="F6" s="12"/>
      <c r="G6" s="16"/>
    </row>
    <row r="7" spans="1:7" x14ac:dyDescent="0.3">
      <c r="A7" s="6" t="s">
        <v>62</v>
      </c>
      <c r="B7" s="15">
        <v>396075</v>
      </c>
      <c r="C7" s="16">
        <v>436875</v>
      </c>
      <c r="E7" s="6" t="s">
        <v>62</v>
      </c>
      <c r="F7" s="12">
        <v>11733</v>
      </c>
      <c r="G7" s="16">
        <v>15819.989849579752</v>
      </c>
    </row>
    <row r="8" spans="1:7" x14ac:dyDescent="0.3">
      <c r="A8" s="6" t="s">
        <v>88</v>
      </c>
      <c r="B8" s="15">
        <v>9549</v>
      </c>
      <c r="C8" s="16">
        <v>0</v>
      </c>
      <c r="E8" s="6" t="s">
        <v>88</v>
      </c>
      <c r="F8" s="12">
        <v>283</v>
      </c>
      <c r="G8" s="16" t="s">
        <v>43</v>
      </c>
    </row>
    <row r="9" spans="1:7" x14ac:dyDescent="0.3">
      <c r="A9" s="6" t="s">
        <v>101</v>
      </c>
      <c r="B9" s="15">
        <v>6821</v>
      </c>
      <c r="C9" s="16">
        <v>35807</v>
      </c>
      <c r="E9" s="6" t="s">
        <v>101</v>
      </c>
      <c r="F9" s="12">
        <v>202</v>
      </c>
      <c r="G9" s="16">
        <v>1297</v>
      </c>
    </row>
    <row r="10" spans="1:7" x14ac:dyDescent="0.3">
      <c r="A10" s="6" t="s">
        <v>89</v>
      </c>
      <c r="B10" s="15" t="s">
        <v>43</v>
      </c>
      <c r="C10" s="16">
        <v>2649</v>
      </c>
      <c r="E10" s="6" t="s">
        <v>89</v>
      </c>
      <c r="F10" s="12" t="s">
        <v>43</v>
      </c>
      <c r="G10" s="16">
        <v>96</v>
      </c>
    </row>
    <row r="11" spans="1:7" x14ac:dyDescent="0.3">
      <c r="A11" s="6" t="s">
        <v>63</v>
      </c>
      <c r="B11" s="15">
        <v>3362</v>
      </c>
      <c r="C11" s="16">
        <v>3719</v>
      </c>
      <c r="E11" s="6" t="s">
        <v>63</v>
      </c>
      <c r="F11" s="12">
        <v>100</v>
      </c>
      <c r="G11" s="16">
        <v>135</v>
      </c>
    </row>
    <row r="12" spans="1:7" x14ac:dyDescent="0.3">
      <c r="A12" s="6" t="s">
        <v>64</v>
      </c>
      <c r="B12" s="15">
        <v>-3999</v>
      </c>
      <c r="C12" s="16">
        <v>-4358</v>
      </c>
      <c r="E12" s="6" t="s">
        <v>64</v>
      </c>
      <c r="F12" s="12">
        <v>-119</v>
      </c>
      <c r="G12" s="16">
        <v>-158</v>
      </c>
    </row>
    <row r="13" spans="1:7" x14ac:dyDescent="0.3">
      <c r="A13" s="6" t="s">
        <v>85</v>
      </c>
      <c r="B13" s="15">
        <v>-664</v>
      </c>
      <c r="C13" s="16">
        <v>0</v>
      </c>
      <c r="E13" s="6" t="s">
        <v>85</v>
      </c>
      <c r="F13" s="12">
        <v>-19</v>
      </c>
      <c r="G13" s="16">
        <v>0</v>
      </c>
    </row>
    <row r="14" spans="1:7" x14ac:dyDescent="0.3">
      <c r="A14" s="6" t="s">
        <v>65</v>
      </c>
      <c r="B14" s="15">
        <v>26036</v>
      </c>
      <c r="C14" s="16">
        <v>68124</v>
      </c>
      <c r="E14" s="6" t="s">
        <v>65</v>
      </c>
      <c r="F14" s="12">
        <v>770</v>
      </c>
      <c r="G14" s="16">
        <v>2467</v>
      </c>
    </row>
    <row r="15" spans="1:7" x14ac:dyDescent="0.3">
      <c r="A15" s="6" t="s">
        <v>53</v>
      </c>
      <c r="B15" s="15">
        <v>28478</v>
      </c>
      <c r="C15" s="16">
        <v>6042</v>
      </c>
      <c r="E15" s="6" t="s">
        <v>53</v>
      </c>
      <c r="F15" s="12">
        <v>844</v>
      </c>
      <c r="G15" s="16">
        <v>219</v>
      </c>
    </row>
    <row r="16" spans="1:7" x14ac:dyDescent="0.3">
      <c r="A16" s="6" t="s">
        <v>52</v>
      </c>
      <c r="B16" s="15">
        <v>173979</v>
      </c>
      <c r="C16" s="16">
        <v>184587</v>
      </c>
      <c r="E16" s="6" t="s">
        <v>52</v>
      </c>
      <c r="F16" s="12">
        <v>5154</v>
      </c>
      <c r="G16" s="16">
        <v>6684</v>
      </c>
    </row>
    <row r="17" spans="1:7" x14ac:dyDescent="0.3">
      <c r="A17" s="6" t="s">
        <v>102</v>
      </c>
      <c r="B17" s="15">
        <v>0</v>
      </c>
      <c r="C17" s="16">
        <v>0</v>
      </c>
      <c r="E17" s="6" t="s">
        <v>102</v>
      </c>
      <c r="F17" s="12">
        <v>0</v>
      </c>
      <c r="G17" s="16">
        <v>0</v>
      </c>
    </row>
    <row r="18" spans="1:7" x14ac:dyDescent="0.3">
      <c r="A18" s="6" t="s">
        <v>46</v>
      </c>
      <c r="B18" s="15">
        <v>29974</v>
      </c>
      <c r="C18" s="16">
        <v>-289117</v>
      </c>
      <c r="E18" s="6" t="s">
        <v>46</v>
      </c>
      <c r="F18" s="12">
        <v>888</v>
      </c>
      <c r="G18" s="16">
        <v>-10469</v>
      </c>
    </row>
    <row r="19" spans="1:7" x14ac:dyDescent="0.3">
      <c r="A19" s="6" t="s">
        <v>66</v>
      </c>
      <c r="B19" s="15">
        <v>-25087</v>
      </c>
      <c r="C19" s="16">
        <v>-1500</v>
      </c>
      <c r="E19" s="6" t="s">
        <v>66</v>
      </c>
      <c r="F19" s="12">
        <v>-743</v>
      </c>
      <c r="G19" s="16">
        <v>-54</v>
      </c>
    </row>
    <row r="20" spans="1:7" ht="27.6" x14ac:dyDescent="0.3">
      <c r="A20" s="6" t="s">
        <v>98</v>
      </c>
      <c r="B20" s="15">
        <v>-8892</v>
      </c>
      <c r="C20" s="16">
        <v>-783</v>
      </c>
      <c r="E20" s="6" t="s">
        <v>98</v>
      </c>
      <c r="F20" s="42">
        <v>-263</v>
      </c>
      <c r="G20" s="16">
        <v>-28</v>
      </c>
    </row>
    <row r="21" spans="1:7" x14ac:dyDescent="0.3">
      <c r="A21" s="6" t="s">
        <v>86</v>
      </c>
      <c r="B21" s="15">
        <v>-13304</v>
      </c>
      <c r="C21" s="16">
        <v>497203</v>
      </c>
      <c r="E21" s="6" t="s">
        <v>86</v>
      </c>
      <c r="F21" s="12">
        <v>-394</v>
      </c>
      <c r="G21" s="16">
        <v>18005</v>
      </c>
    </row>
    <row r="22" spans="1:7" x14ac:dyDescent="0.3">
      <c r="A22" s="6" t="s">
        <v>67</v>
      </c>
      <c r="B22" s="15"/>
      <c r="C22" s="16"/>
      <c r="E22" s="6" t="s">
        <v>67</v>
      </c>
      <c r="F22" s="12"/>
      <c r="G22" s="16"/>
    </row>
    <row r="23" spans="1:7" x14ac:dyDescent="0.3">
      <c r="A23" s="6" t="s">
        <v>68</v>
      </c>
      <c r="B23" s="15">
        <v>257371</v>
      </c>
      <c r="C23" s="16">
        <v>772374</v>
      </c>
      <c r="E23" s="6" t="s">
        <v>68</v>
      </c>
      <c r="F23" s="12">
        <v>7624</v>
      </c>
      <c r="G23" s="16">
        <v>27969</v>
      </c>
    </row>
    <row r="24" spans="1:7" x14ac:dyDescent="0.3">
      <c r="A24" s="6" t="s">
        <v>90</v>
      </c>
      <c r="B24" s="15">
        <v>-143023</v>
      </c>
      <c r="C24" s="16">
        <v>284333</v>
      </c>
      <c r="E24" s="6" t="s">
        <v>90</v>
      </c>
      <c r="F24" s="12">
        <v>-4237</v>
      </c>
      <c r="G24" s="16">
        <v>10296</v>
      </c>
    </row>
    <row r="25" spans="1:7" x14ac:dyDescent="0.3">
      <c r="A25" s="6" t="s">
        <v>110</v>
      </c>
      <c r="B25" s="15">
        <v>-155184</v>
      </c>
      <c r="C25" s="16">
        <v>-364917</v>
      </c>
      <c r="E25" s="6" t="s">
        <v>99</v>
      </c>
      <c r="F25" s="12">
        <v>-4597</v>
      </c>
      <c r="G25" s="16">
        <v>-13214</v>
      </c>
    </row>
    <row r="26" spans="1:7" x14ac:dyDescent="0.3">
      <c r="A26" s="6" t="s">
        <v>100</v>
      </c>
      <c r="B26" s="15">
        <v>173383</v>
      </c>
      <c r="C26" s="16">
        <v>182145</v>
      </c>
      <c r="E26" s="6" t="s">
        <v>100</v>
      </c>
      <c r="F26" s="12">
        <v>5136</v>
      </c>
      <c r="G26" s="16">
        <v>6596</v>
      </c>
    </row>
    <row r="27" spans="1:7" x14ac:dyDescent="0.3">
      <c r="A27" s="6" t="s">
        <v>69</v>
      </c>
      <c r="B27" s="15">
        <v>-23071</v>
      </c>
      <c r="C27" s="16">
        <v>-41378</v>
      </c>
      <c r="E27" s="6" t="s">
        <v>69</v>
      </c>
      <c r="F27" s="12">
        <v>-683</v>
      </c>
      <c r="G27" s="16">
        <v>-1498</v>
      </c>
    </row>
    <row r="28" spans="1:7" x14ac:dyDescent="0.3">
      <c r="A28" s="17" t="s">
        <v>70</v>
      </c>
      <c r="B28" s="18">
        <f>SUM(B5:B27)</f>
        <v>875931</v>
      </c>
      <c r="C28" s="18">
        <f>SUM(C5:C27)</f>
        <v>1353201</v>
      </c>
      <c r="E28" s="17" t="s">
        <v>70</v>
      </c>
      <c r="F28" s="18">
        <f>SUM(F5:F27)</f>
        <v>25950</v>
      </c>
      <c r="G28" s="18">
        <f>SUM(G5:G27)</f>
        <v>49003.989849579753</v>
      </c>
    </row>
    <row r="29" spans="1:7" x14ac:dyDescent="0.3">
      <c r="A29" s="19" t="s">
        <v>71</v>
      </c>
      <c r="B29" s="19"/>
      <c r="C29" s="1"/>
      <c r="E29" s="19" t="s">
        <v>71</v>
      </c>
      <c r="F29" s="19"/>
      <c r="G29" s="1"/>
    </row>
    <row r="30" spans="1:7" ht="27.6" x14ac:dyDescent="0.3">
      <c r="A30" s="6" t="s">
        <v>72</v>
      </c>
      <c r="B30" s="15">
        <v>-95354</v>
      </c>
      <c r="C30" s="16">
        <v>-178417</v>
      </c>
      <c r="E30" s="6" t="s">
        <v>72</v>
      </c>
      <c r="F30" s="42">
        <v>-2825</v>
      </c>
      <c r="G30" s="16">
        <v>-6461</v>
      </c>
    </row>
    <row r="31" spans="1:7" x14ac:dyDescent="0.3">
      <c r="A31" s="6" t="s">
        <v>73</v>
      </c>
      <c r="B31" s="15">
        <v>10576</v>
      </c>
      <c r="C31" s="16">
        <v>0</v>
      </c>
      <c r="E31" s="6" t="s">
        <v>73</v>
      </c>
      <c r="F31" s="12">
        <v>313</v>
      </c>
      <c r="G31" s="16">
        <v>0</v>
      </c>
    </row>
    <row r="32" spans="1:7" x14ac:dyDescent="0.3">
      <c r="A32" s="6" t="s">
        <v>74</v>
      </c>
      <c r="B32" s="15">
        <v>3999</v>
      </c>
      <c r="C32" s="16">
        <v>4358</v>
      </c>
      <c r="E32" s="6" t="s">
        <v>74</v>
      </c>
      <c r="F32" s="12">
        <v>119</v>
      </c>
      <c r="G32" s="16">
        <v>158</v>
      </c>
    </row>
    <row r="33" spans="1:7" x14ac:dyDescent="0.3">
      <c r="A33" s="6" t="s">
        <v>109</v>
      </c>
      <c r="B33" s="15">
        <v>106894</v>
      </c>
      <c r="C33" s="16"/>
      <c r="E33" s="6" t="s">
        <v>109</v>
      </c>
      <c r="F33" s="12">
        <v>3167</v>
      </c>
      <c r="G33" s="16"/>
    </row>
    <row r="34" spans="1:7" x14ac:dyDescent="0.3">
      <c r="A34" s="6" t="s">
        <v>75</v>
      </c>
      <c r="B34" s="15">
        <v>-3919</v>
      </c>
      <c r="C34" s="16">
        <v>-645</v>
      </c>
      <c r="E34" s="6" t="s">
        <v>75</v>
      </c>
      <c r="F34" s="12">
        <v>-116</v>
      </c>
      <c r="G34" s="16">
        <v>-23</v>
      </c>
    </row>
    <row r="35" spans="1:7" x14ac:dyDescent="0.3">
      <c r="A35" s="6" t="s">
        <v>76</v>
      </c>
      <c r="B35" s="15">
        <v>1549</v>
      </c>
      <c r="C35" s="16">
        <v>10247</v>
      </c>
      <c r="E35" s="6" t="s">
        <v>76</v>
      </c>
      <c r="F35" s="12">
        <v>46</v>
      </c>
      <c r="G35" s="16">
        <v>370</v>
      </c>
    </row>
    <row r="36" spans="1:7" x14ac:dyDescent="0.3">
      <c r="A36" s="17" t="s">
        <v>77</v>
      </c>
      <c r="B36" s="18">
        <f>SUM(B30:B35)</f>
        <v>23745</v>
      </c>
      <c r="C36" s="18">
        <f>SUM(C30:C35)</f>
        <v>-164457</v>
      </c>
      <c r="E36" s="17" t="s">
        <v>77</v>
      </c>
      <c r="F36" s="18">
        <f>SUM(F30:F35)</f>
        <v>704</v>
      </c>
      <c r="G36" s="18">
        <f>SUM(G30:G35)</f>
        <v>-5956</v>
      </c>
    </row>
    <row r="37" spans="1:7" x14ac:dyDescent="0.3">
      <c r="A37" s="19" t="s">
        <v>78</v>
      </c>
      <c r="B37" s="19"/>
      <c r="C37" s="16"/>
      <c r="E37" s="19" t="s">
        <v>78</v>
      </c>
      <c r="F37" s="19"/>
      <c r="G37" s="16"/>
    </row>
    <row r="38" spans="1:7" x14ac:dyDescent="0.3">
      <c r="A38" s="6" t="s">
        <v>79</v>
      </c>
      <c r="B38" s="15">
        <v>0</v>
      </c>
      <c r="C38" s="16">
        <v>1050864</v>
      </c>
      <c r="E38" s="6" t="s">
        <v>79</v>
      </c>
      <c r="F38" s="12">
        <v>0</v>
      </c>
      <c r="G38" s="16">
        <v>38054</v>
      </c>
    </row>
    <row r="39" spans="1:7" x14ac:dyDescent="0.3">
      <c r="A39" s="6" t="s">
        <v>91</v>
      </c>
      <c r="B39" s="15">
        <v>-770199</v>
      </c>
      <c r="C39" s="16">
        <v>-995977</v>
      </c>
      <c r="E39" s="6" t="s">
        <v>91</v>
      </c>
      <c r="F39" s="12">
        <v>-22816</v>
      </c>
      <c r="G39" s="16">
        <v>-36066</v>
      </c>
    </row>
    <row r="40" spans="1:7" x14ac:dyDescent="0.3">
      <c r="A40" s="6" t="s">
        <v>80</v>
      </c>
      <c r="B40" s="15">
        <v>-179899</v>
      </c>
      <c r="C40" s="16">
        <v>-130464</v>
      </c>
      <c r="E40" s="6" t="s">
        <v>80</v>
      </c>
      <c r="F40" s="12">
        <v>-5329</v>
      </c>
      <c r="G40" s="16">
        <v>-4724.7894904391924</v>
      </c>
    </row>
    <row r="41" spans="1:7" x14ac:dyDescent="0.3">
      <c r="A41" s="6" t="s">
        <v>81</v>
      </c>
      <c r="B41" s="15">
        <v>-173979</v>
      </c>
      <c r="C41" s="16">
        <v>-184587</v>
      </c>
      <c r="E41" s="6" t="s">
        <v>81</v>
      </c>
      <c r="F41" s="12">
        <v>-5154</v>
      </c>
      <c r="G41" s="16">
        <v>-6684.2105095608076</v>
      </c>
    </row>
    <row r="42" spans="1:7" hidden="1" x14ac:dyDescent="0.3">
      <c r="A42" s="6" t="s">
        <v>103</v>
      </c>
      <c r="B42" s="15" t="s">
        <v>43</v>
      </c>
      <c r="C42" s="16">
        <v>0</v>
      </c>
      <c r="E42" s="6" t="s">
        <v>103</v>
      </c>
      <c r="F42" s="12" t="s">
        <v>43</v>
      </c>
      <c r="G42" s="16">
        <v>0</v>
      </c>
    </row>
    <row r="43" spans="1:7" x14ac:dyDescent="0.3">
      <c r="A43" s="6" t="s">
        <v>82</v>
      </c>
      <c r="B43" s="15">
        <v>-36029</v>
      </c>
      <c r="C43" s="16">
        <v>-88693</v>
      </c>
      <c r="E43" s="6" t="s">
        <v>82</v>
      </c>
      <c r="F43" s="12">
        <v>-1067</v>
      </c>
      <c r="G43" s="16">
        <v>-3212</v>
      </c>
    </row>
    <row r="44" spans="1:7" x14ac:dyDescent="0.3">
      <c r="A44" s="17" t="s">
        <v>92</v>
      </c>
      <c r="B44" s="18">
        <f>SUM(B38:B43)</f>
        <v>-1160106</v>
      </c>
      <c r="C44" s="18">
        <f>SUM(C38:C43)</f>
        <v>-348857</v>
      </c>
      <c r="E44" s="17" t="s">
        <v>92</v>
      </c>
      <c r="F44" s="18">
        <f>SUM(F38:F43)</f>
        <v>-34366</v>
      </c>
      <c r="G44" s="18">
        <f>SUM(G38:G43)</f>
        <v>-12633</v>
      </c>
    </row>
    <row r="45" spans="1:7" x14ac:dyDescent="0.3">
      <c r="A45" s="6" t="s">
        <v>93</v>
      </c>
      <c r="B45" s="15">
        <v>-260430</v>
      </c>
      <c r="C45" s="16">
        <v>839887</v>
      </c>
      <c r="E45" s="6" t="s">
        <v>93</v>
      </c>
      <c r="F45" s="12">
        <v>-7712</v>
      </c>
      <c r="G45" s="16">
        <v>30415</v>
      </c>
    </row>
    <row r="46" spans="1:7" x14ac:dyDescent="0.3">
      <c r="A46" s="6" t="s">
        <v>83</v>
      </c>
      <c r="B46" s="15">
        <v>774831</v>
      </c>
      <c r="C46" s="16">
        <v>326046</v>
      </c>
      <c r="E46" s="6" t="s">
        <v>83</v>
      </c>
      <c r="F46" s="12">
        <v>22304</v>
      </c>
      <c r="G46" s="16">
        <v>12340</v>
      </c>
    </row>
    <row r="47" spans="1:7" x14ac:dyDescent="0.3">
      <c r="A47" s="6" t="s">
        <v>84</v>
      </c>
      <c r="B47" s="15">
        <v>15428</v>
      </c>
      <c r="C47" s="16">
        <v>-337</v>
      </c>
      <c r="E47" s="6" t="s">
        <v>84</v>
      </c>
      <c r="F47" s="12">
        <v>1599</v>
      </c>
      <c r="G47" s="16">
        <v>-5109.2003591405592</v>
      </c>
    </row>
    <row r="48" spans="1:7" ht="15" thickBot="1" x14ac:dyDescent="0.35">
      <c r="A48" s="20" t="s">
        <v>108</v>
      </c>
      <c r="B48" s="21">
        <f>SUM(B45:B47)</f>
        <v>529829</v>
      </c>
      <c r="C48" s="21">
        <f>SUM(C45:C47)</f>
        <v>1165596</v>
      </c>
      <c r="E48" s="20" t="s">
        <v>108</v>
      </c>
      <c r="F48" s="31">
        <f>SUM(F45:F47)</f>
        <v>16191</v>
      </c>
      <c r="G48" s="31">
        <f>SUM(G45:G47)</f>
        <v>37645.799640859441</v>
      </c>
    </row>
    <row r="49" ht="15" thickTop="1" x14ac:dyDescent="0.3"/>
  </sheetData>
  <mergeCells count="1">
    <mergeCell ref="A1:G1"/>
  </mergeCells>
  <conditionalFormatting sqref="F5:F7">
    <cfRule type="cellIs" dxfId="4" priority="30" operator="lessThan">
      <formula>0</formula>
    </cfRule>
  </conditionalFormatting>
  <conditionalFormatting sqref="F8">
    <cfRule type="cellIs" dxfId="3" priority="29" operator="lessThan">
      <formula>0</formula>
    </cfRule>
  </conditionalFormatting>
  <conditionalFormatting sqref="F9">
    <cfRule type="cellIs" dxfId="2" priority="28" operator="lessThan">
      <formula>0</formula>
    </cfRule>
  </conditionalFormatting>
  <conditionalFormatting sqref="F23">
    <cfRule type="cellIs" dxfId="1" priority="27" operator="lessThan">
      <formula>0</formula>
    </cfRule>
  </conditionalFormatting>
  <conditionalFormatting sqref="F26">
    <cfRule type="cellIs" dxfId="0" priority="2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9" ma:contentTypeDescription="Створення нового документа." ma:contentTypeScope="" ma:versionID="cdd273b9f733f9abb820c261be5fe0d4">
  <xsd:schema xmlns:xsd="http://www.w3.org/2001/XMLSchema" xmlns:xs="http://www.w3.org/2001/XMLSchema" xmlns:p="http://schemas.microsoft.com/office/2006/metadata/properties" xmlns:ns2="34738d79-d1ca-4d99-9739-88085d48fd98" targetNamespace="http://schemas.microsoft.com/office/2006/metadata/properties" ma:root="true" ma:fieldsID="fa19f8967a1babfe24dcaa50bcc0608c" ns2:_="">
    <xsd:import namespace="34738d79-d1ca-4d99-9739-88085d48fd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1CB171-23D2-497E-9272-B687CF146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Павло Андрійович</dc:creator>
  <cp:lastModifiedBy>Попов Павло Андрійович</cp:lastModifiedBy>
  <dcterms:created xsi:type="dcterms:W3CDTF">2020-04-10T09:44:11Z</dcterms:created>
  <dcterms:modified xsi:type="dcterms:W3CDTF">2021-05-19T16:57:10Z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</Properties>
</file>