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tartakyiv.sharepoint.com/sites/IR/Shared Documents/General/1H2021/Publication/"/>
    </mc:Choice>
  </mc:AlternateContent>
  <xr:revisionPtr revIDLastSave="390" documentId="11_B5902EAC74867EF44061BE0275E68BF06DD05649" xr6:coauthVersionLast="46" xr6:coauthVersionMax="46" xr10:uidLastSave="{1A5489C9-3E28-451C-875D-C315160A1115}"/>
  <bookViews>
    <workbookView xWindow="-108" yWindow="-108" windowWidth="23256" windowHeight="12576" xr2:uid="{00000000-000D-0000-FFFF-FFFF00000000}"/>
  </bookViews>
  <sheets>
    <sheet name="Statement of financial position" sheetId="1" r:id="rId1"/>
    <sheet name="Consolidated income statement" sheetId="2" r:id="rId2"/>
    <sheet name="Cash flow statemen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1" l="1"/>
  <c r="I52" i="1"/>
  <c r="H42" i="1"/>
  <c r="I42" i="1"/>
  <c r="H35" i="1"/>
  <c r="I35" i="1"/>
  <c r="C51" i="1"/>
  <c r="C52" i="1" s="1"/>
  <c r="D51" i="1"/>
  <c r="D52" i="1" s="1"/>
  <c r="E51" i="1"/>
  <c r="E52" i="1"/>
  <c r="H51" i="1"/>
  <c r="I51" i="1"/>
  <c r="J52" i="1"/>
  <c r="J51" i="1"/>
  <c r="C42" i="1"/>
  <c r="D42" i="1"/>
  <c r="C35" i="1"/>
  <c r="D35" i="1"/>
  <c r="C24" i="1"/>
  <c r="D24" i="1"/>
  <c r="C23" i="1"/>
  <c r="D23" i="1"/>
  <c r="C12" i="1"/>
  <c r="D12" i="1"/>
  <c r="B21" i="2"/>
  <c r="B19" i="2"/>
  <c r="B13" i="2"/>
  <c r="B8" i="2"/>
  <c r="F8" i="2"/>
  <c r="F13" i="2" s="1"/>
  <c r="F19" i="2" s="1"/>
  <c r="F21" i="2" s="1"/>
  <c r="B48" i="3"/>
  <c r="B44" i="3"/>
  <c r="B35" i="3"/>
  <c r="B27" i="3"/>
  <c r="F27" i="3"/>
  <c r="F35" i="3"/>
  <c r="F48" i="3"/>
  <c r="F44" i="3"/>
  <c r="C35" i="3"/>
  <c r="J23" i="1"/>
  <c r="J24" i="1" s="1"/>
  <c r="J42" i="1" l="1"/>
  <c r="J35" i="1"/>
  <c r="E42" i="1"/>
  <c r="E35" i="1"/>
  <c r="E23" i="1"/>
  <c r="E12" i="1"/>
  <c r="G8" i="2"/>
  <c r="G13" i="2" s="1"/>
  <c r="G19" i="2" s="1"/>
  <c r="G21" i="2" s="1"/>
  <c r="C8" i="2"/>
  <c r="C13" i="2" s="1"/>
  <c r="C19" i="2" s="1"/>
  <c r="C21" i="2" s="1"/>
  <c r="G48" i="3"/>
  <c r="G44" i="3"/>
  <c r="G35" i="3"/>
  <c r="G27" i="3"/>
  <c r="C48" i="3"/>
  <c r="C44" i="3"/>
  <c r="C27" i="3"/>
  <c r="E24" i="1" l="1"/>
</calcChain>
</file>

<file path=xl/sharedStrings.xml><?xml version="1.0" encoding="utf-8"?>
<sst xmlns="http://schemas.openxmlformats.org/spreadsheetml/2006/main" count="251" uniqueCount="110">
  <si>
    <t>ASSETS</t>
  </si>
  <si>
    <t>Non-current assets</t>
  </si>
  <si>
    <t>Property, plant and equipment</t>
  </si>
  <si>
    <t>Right-of-use assets</t>
  </si>
  <si>
    <t>Investment property</t>
  </si>
  <si>
    <t>Intangible assets</t>
  </si>
  <si>
    <t>Biological assets</t>
  </si>
  <si>
    <t>Long-term receivables and prepayments</t>
  </si>
  <si>
    <t>Deferred tax assets</t>
  </si>
  <si>
    <t>Total non-current assets</t>
  </si>
  <si>
    <t>Current assets</t>
  </si>
  <si>
    <t>Inventories</t>
  </si>
  <si>
    <t>Trade accounts receivable</t>
  </si>
  <si>
    <t>Other accounts receivable and prepayments</t>
  </si>
  <si>
    <t>Current income tax</t>
  </si>
  <si>
    <t>Short-term cash deposits</t>
  </si>
  <si>
    <t>Cash and cash equivalents</t>
  </si>
  <si>
    <t>Non-current assets held for sale</t>
  </si>
  <si>
    <t>Total current assets</t>
  </si>
  <si>
    <t>Total assets</t>
  </si>
  <si>
    <t>EQUITY AND LIABILITIES</t>
  </si>
  <si>
    <t>Equity</t>
  </si>
  <si>
    <t>Share capital</t>
  </si>
  <si>
    <t>Additional paid-in capital</t>
  </si>
  <si>
    <t>Retained earnings</t>
  </si>
  <si>
    <t>Revaluation surplus</t>
  </si>
  <si>
    <t>Treasury shares</t>
  </si>
  <si>
    <t>Currency translation reserve</t>
  </si>
  <si>
    <t>Total equity</t>
  </si>
  <si>
    <t>Non-current liabilities</t>
  </si>
  <si>
    <t>Loans and borrowings</t>
  </si>
  <si>
    <t>Net assets attributable to non-controlling participants</t>
  </si>
  <si>
    <t>Other long-term liabilities</t>
  </si>
  <si>
    <t>Lease liability</t>
  </si>
  <si>
    <t>Deferred tax liabilities</t>
  </si>
  <si>
    <t>Total non-current liabilities</t>
  </si>
  <si>
    <t>Current liabilities</t>
  </si>
  <si>
    <t>Current portion of long-term loans and borrowings</t>
  </si>
  <si>
    <t>Trade accounts payable</t>
  </si>
  <si>
    <t>Current portion of lease liability</t>
  </si>
  <si>
    <t>Other liabilities and accounts payable</t>
  </si>
  <si>
    <t>Total current liabilities</t>
  </si>
  <si>
    <t>Total equity and liabilities</t>
  </si>
  <si>
    <t xml:space="preserve"> - </t>
  </si>
  <si>
    <t>ths UAH</t>
  </si>
  <si>
    <t>ths EUR</t>
  </si>
  <si>
    <t>Revenues</t>
  </si>
  <si>
    <t>Cost of revenues</t>
  </si>
  <si>
    <t>Changes in fair value of biological assets and agricultural produce</t>
  </si>
  <si>
    <t xml:space="preserve">Gross profit </t>
  </si>
  <si>
    <t xml:space="preserve">Other operating income </t>
  </si>
  <si>
    <t>General and administrative expense</t>
  </si>
  <si>
    <t>Selling and distribution expense</t>
  </si>
  <si>
    <t>Other operating expense</t>
  </si>
  <si>
    <t>Profit from operations</t>
  </si>
  <si>
    <t>Interest expense on lease liability</t>
  </si>
  <si>
    <t>Other finance costs</t>
  </si>
  <si>
    <t>Foreign currency exchange gain/(loss)</t>
  </si>
  <si>
    <t>Finance income</t>
  </si>
  <si>
    <t>Other income</t>
  </si>
  <si>
    <t>Profit/(Loss) before tax</t>
  </si>
  <si>
    <t>Income tax credit/(expense)</t>
  </si>
  <si>
    <t>Net profit/(loss)</t>
  </si>
  <si>
    <t>ASTARTA HOLDING N.V.</t>
  </si>
  <si>
    <t>in ths UAH</t>
  </si>
  <si>
    <t>in ths EUR</t>
  </si>
  <si>
    <t>Changes in fair value of BA and AP</t>
  </si>
  <si>
    <t xml:space="preserve">Operating activities </t>
  </si>
  <si>
    <t>Adjustments for:</t>
  </si>
  <si>
    <t>Depreciation and amortization</t>
  </si>
  <si>
    <t>VAT written off</t>
  </si>
  <si>
    <t>Interest income</t>
  </si>
  <si>
    <t>Interest expense</t>
  </si>
  <si>
    <t>Recovery of assets previously written off</t>
  </si>
  <si>
    <t>Working capital adjustments:</t>
  </si>
  <si>
    <t>Decrease in inventories</t>
  </si>
  <si>
    <t>Increase in biological assets due to other changes</t>
  </si>
  <si>
    <t>Income taxes paid</t>
  </si>
  <si>
    <t>Cash flows provided by operating activities</t>
  </si>
  <si>
    <t>Investing activities</t>
  </si>
  <si>
    <t>Purchase of property, plant and equipment, intangible assets and other non-current assets</t>
  </si>
  <si>
    <t>Proceeds from disposal of property, plant and equipment</t>
  </si>
  <si>
    <t>Interest received</t>
  </si>
  <si>
    <t>Cash deposits placement</t>
  </si>
  <si>
    <t>Cash deposits withdrawal</t>
  </si>
  <si>
    <t>Cash flows used in investing activities</t>
  </si>
  <si>
    <t>Financing activities</t>
  </si>
  <si>
    <t>Proceeds from loans and borrowings</t>
  </si>
  <si>
    <t>Payment of lease liabilities</t>
  </si>
  <si>
    <t>Payment of interest on lease liabilities</t>
  </si>
  <si>
    <t>Interest paid</t>
  </si>
  <si>
    <t>Net decrease in cash and cash equivalents</t>
  </si>
  <si>
    <t>Cash and cash equivalents as at 1 January</t>
  </si>
  <si>
    <t>Currency translation difference</t>
  </si>
  <si>
    <t>Cash flows (used in)/provided by financing activities</t>
  </si>
  <si>
    <t>Repayment of loans and borrowings</t>
  </si>
  <si>
    <t>1H2020</t>
  </si>
  <si>
    <t>Loss on disposal of property, plant and equipment</t>
  </si>
  <si>
    <t>Other finance income</t>
  </si>
  <si>
    <t>Net (profit)/loss attributable to non-controlling  participants in limited liability company subsidiaries</t>
  </si>
  <si>
    <t>Foreign exchange loss/(gain) on loans and borrowings, deposits</t>
  </si>
  <si>
    <t>Decrease in trade and other receivables</t>
  </si>
  <si>
    <t>(Decrease)/Increase in trade and other payables</t>
  </si>
  <si>
    <t>1H2021</t>
  </si>
  <si>
    <t>Liabilities classified as held for sale</t>
  </si>
  <si>
    <t>Allowance for trade and other accounts receivable</t>
  </si>
  <si>
    <t>Disposal of subsidiaries</t>
  </si>
  <si>
    <t>Dividends paid</t>
  </si>
  <si>
    <t>Purchase of treasury shares</t>
  </si>
  <si>
    <t>Cash and cash equivalents as at 30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</si>
</sst>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₴_-;\-* #,##0.00\ _₴_-;_-* &quot;-&quot;??\ _₴_-;_-@_-"/>
    <numFmt numFmtId="165" formatCode="#,##0;\(#,##0\);_(&quot;-&quot;_)"/>
    <numFmt numFmtId="166" formatCode="#,##0;\(#,##0\);_(* &quot;-&quot;_)"/>
    <numFmt numFmtId="167" formatCode="_-* #,##0.00_₴_-;\-* #,##0.00_₴_-;_-* &quot;-&quot;??_₴_-;_-@_-"/>
    <numFmt numFmtId="168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2060"/>
      <name val="Franklin Gothic Book"/>
      <family val="2"/>
      <charset val="204"/>
    </font>
    <font>
      <sz val="10"/>
      <color rgb="FF002060"/>
      <name val="Franklin Gothic Book"/>
      <family val="2"/>
      <charset val="204"/>
    </font>
    <font>
      <b/>
      <sz val="10"/>
      <color theme="3"/>
      <name val="Franklin Gothic Book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3"/>
      <name val="Franklin Gothic Book"/>
      <family val="2"/>
      <charset val="204"/>
    </font>
    <font>
      <sz val="10"/>
      <color rgb="FF2D5F91"/>
      <name val="Franklin Gothic Book"/>
      <family val="2"/>
      <charset val="204"/>
    </font>
    <font>
      <b/>
      <sz val="10"/>
      <color indexed="56"/>
      <name val="Franklin Gothic Book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2D5F91"/>
      <name val="Franklin Gothic Book"/>
      <family val="2"/>
      <charset val="204"/>
    </font>
    <font>
      <i/>
      <sz val="10"/>
      <color rgb="FF2D5F91"/>
      <name val="Franklin Gothic Book"/>
      <family val="2"/>
      <charset val="204"/>
    </font>
    <font>
      <b/>
      <sz val="10"/>
      <color theme="1"/>
      <name val="Calibri"/>
      <family val="2"/>
      <charset val="204"/>
      <scheme val="minor"/>
    </font>
    <font>
      <i/>
      <sz val="10"/>
      <color theme="3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thin">
        <color rgb="FF44546A"/>
      </top>
      <bottom/>
      <diagonal/>
    </border>
    <border>
      <left/>
      <right/>
      <top/>
      <bottom style="thin">
        <color rgb="FF44546A"/>
      </bottom>
      <diagonal/>
    </border>
  </borders>
  <cellStyleXfs count="11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8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0" xfId="5" applyFont="1" applyAlignment="1">
      <alignment vertical="top" wrapText="1"/>
    </xf>
    <xf numFmtId="0" fontId="5" fillId="0" borderId="0" xfId="5" applyFont="1" applyAlignment="1">
      <alignment vertical="top" wrapText="1"/>
    </xf>
    <xf numFmtId="0" fontId="5" fillId="0" borderId="0" xfId="5" applyFont="1" applyAlignment="1">
      <alignment horizontal="center" vertical="top" wrapText="1"/>
    </xf>
    <xf numFmtId="0" fontId="5" fillId="0" borderId="0" xfId="5" applyFont="1" applyAlignment="1">
      <alignment horizontal="right" vertical="top" wrapText="1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wrapText="1"/>
    </xf>
    <xf numFmtId="3" fontId="0" fillId="0" borderId="0" xfId="0" applyNumberFormat="1" applyBorder="1"/>
    <xf numFmtId="0" fontId="12" fillId="0" borderId="0" xfId="0" applyFont="1"/>
    <xf numFmtId="14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3" fontId="13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3" fontId="12" fillId="0" borderId="0" xfId="0" applyNumberFormat="1" applyFont="1"/>
    <xf numFmtId="0" fontId="5" fillId="0" borderId="0" xfId="0" applyFont="1" applyAlignment="1">
      <alignment horizontal="centerContinuous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3" fillId="0" borderId="0" xfId="0" applyFont="1" applyBorder="1" applyAlignment="1">
      <alignment horizontal="right" vertical="center" wrapText="1"/>
    </xf>
    <xf numFmtId="165" fontId="5" fillId="0" borderId="0" xfId="5" applyNumberFormat="1" applyFont="1" applyAlignment="1">
      <alignment horizontal="right" vertical="top"/>
    </xf>
    <xf numFmtId="165" fontId="9" fillId="0" borderId="0" xfId="5" applyNumberFormat="1" applyFont="1" applyAlignment="1">
      <alignment horizontal="right" vertical="top"/>
    </xf>
    <xf numFmtId="0" fontId="12" fillId="0" borderId="0" xfId="0" applyFont="1" applyBorder="1"/>
    <xf numFmtId="0" fontId="5" fillId="0" borderId="0" xfId="0" applyFont="1" applyAlignment="1">
      <alignment wrapText="1"/>
    </xf>
    <xf numFmtId="165" fontId="5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0" fontId="5" fillId="0" borderId="0" xfId="5" applyFont="1" applyBorder="1" applyAlignment="1">
      <alignment horizontal="center" vertical="top" wrapText="1"/>
    </xf>
    <xf numFmtId="0" fontId="5" fillId="0" borderId="0" xfId="0" applyFont="1" applyBorder="1"/>
    <xf numFmtId="166" fontId="9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166" fontId="5" fillId="0" borderId="0" xfId="0" applyNumberFormat="1" applyFont="1" applyAlignment="1">
      <alignment horizontal="right" vertical="center"/>
    </xf>
    <xf numFmtId="0" fontId="5" fillId="0" borderId="3" xfId="5" applyFont="1" applyBorder="1" applyAlignment="1">
      <alignment horizontal="center" vertical="top" wrapText="1"/>
    </xf>
    <xf numFmtId="0" fontId="5" fillId="0" borderId="4" xfId="0" applyFont="1" applyBorder="1"/>
    <xf numFmtId="0" fontId="5" fillId="0" borderId="3" xfId="5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5" applyFont="1" applyAlignment="1">
      <alignment horizontal="center" vertical="center" wrapText="1"/>
    </xf>
  </cellXfs>
  <cellStyles count="11">
    <cellStyle name="Hyperlink" xfId="3" xr:uid="{00000000-0005-0000-0000-000000000000}"/>
    <cellStyle name="Hyperlink 2" xfId="7" xr:uid="{00000000-0005-0000-0000-000001000000}"/>
    <cellStyle name="Відсотковий 2" xfId="6" xr:uid="{00000000-0005-0000-0000-000002000000}"/>
    <cellStyle name="Відсотковий 3" xfId="2" xr:uid="{00000000-0005-0000-0000-000003000000}"/>
    <cellStyle name="Звичайний" xfId="0" builtinId="0"/>
    <cellStyle name="Звичайний 2" xfId="5" xr:uid="{00000000-0005-0000-0000-000005000000}"/>
    <cellStyle name="Звичайний 3" xfId="1" xr:uid="{00000000-0005-0000-0000-000006000000}"/>
    <cellStyle name="Обычный_25, 26, 27, 28, 30_Oper in, G&amp;A, S&amp;D, Oper ex, Fin ex_3m 2010" xfId="9" xr:uid="{00000000-0005-0000-0000-000007000000}"/>
    <cellStyle name="Фінансовий 2" xfId="4" xr:uid="{00000000-0005-0000-0000-000008000000}"/>
    <cellStyle name="Фінансовий 3" xfId="8" xr:uid="{00000000-0005-0000-0000-000009000000}"/>
    <cellStyle name="Фінансовий 4" xfId="10" xr:uid="{00000000-0005-0000-0000-00000A000000}"/>
  </cellStyles>
  <dxfs count="0"/>
  <tableStyles count="0" defaultTableStyle="TableStyleMedium2" defaultPivotStyle="PivotStyleLight16"/>
  <colors>
    <mruColors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zoomScaleNormal="100" workbookViewId="0">
      <selection sqref="A1:J1"/>
    </sheetView>
  </sheetViews>
  <sheetFormatPr defaultRowHeight="14.4" x14ac:dyDescent="0.3"/>
  <cols>
    <col min="1" max="1" width="36.88671875" bestFit="1" customWidth="1"/>
    <col min="2" max="2" width="2.88671875" customWidth="1"/>
    <col min="3" max="6" width="13" customWidth="1"/>
    <col min="7" max="7" width="36.88671875" bestFit="1" customWidth="1"/>
    <col min="8" max="10" width="13" customWidth="1"/>
  </cols>
  <sheetData>
    <row r="1" spans="1:10" x14ac:dyDescent="0.3">
      <c r="A1" s="55" t="s">
        <v>63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x14ac:dyDescent="0.3">
      <c r="A2" s="14" t="s">
        <v>64</v>
      </c>
      <c r="B2" s="19"/>
      <c r="C2" s="20">
        <v>44377</v>
      </c>
      <c r="D2" s="20">
        <v>44196</v>
      </c>
      <c r="E2" s="20">
        <v>44012</v>
      </c>
      <c r="F2" s="19"/>
      <c r="G2" s="14" t="s">
        <v>65</v>
      </c>
      <c r="H2" s="20">
        <v>44377</v>
      </c>
      <c r="I2" s="20">
        <v>44196</v>
      </c>
      <c r="J2" s="20">
        <v>44012</v>
      </c>
    </row>
    <row r="3" spans="1:10" x14ac:dyDescent="0.3">
      <c r="A3" s="10" t="s">
        <v>0</v>
      </c>
      <c r="B3" s="2"/>
      <c r="C3" s="2"/>
      <c r="D3" s="1"/>
      <c r="E3" s="2"/>
      <c r="F3" s="19"/>
      <c r="G3" s="10" t="s">
        <v>0</v>
      </c>
      <c r="H3" s="10"/>
      <c r="I3" s="1"/>
      <c r="J3" s="20"/>
    </row>
    <row r="4" spans="1:10" x14ac:dyDescent="0.3">
      <c r="A4" s="3" t="s">
        <v>1</v>
      </c>
      <c r="B4" s="2"/>
      <c r="C4" s="2"/>
      <c r="D4" s="1"/>
      <c r="E4" s="2"/>
      <c r="F4" s="19"/>
      <c r="G4" s="3" t="s">
        <v>1</v>
      </c>
      <c r="H4" s="3"/>
      <c r="I4" s="7"/>
      <c r="J4" s="7"/>
    </row>
    <row r="5" spans="1:10" ht="13.5" customHeight="1" x14ac:dyDescent="0.3">
      <c r="A5" s="4" t="s">
        <v>2</v>
      </c>
      <c r="B5" s="2"/>
      <c r="C5" s="21">
        <v>6451176</v>
      </c>
      <c r="D5" s="22">
        <v>6780822</v>
      </c>
      <c r="E5" s="22">
        <v>7433066</v>
      </c>
      <c r="F5" s="19"/>
      <c r="G5" s="4" t="s">
        <v>2</v>
      </c>
      <c r="H5" s="49">
        <v>199715</v>
      </c>
      <c r="I5" s="22">
        <v>195189</v>
      </c>
      <c r="J5" s="22">
        <v>248183</v>
      </c>
    </row>
    <row r="6" spans="1:10" ht="13.5" customHeight="1" x14ac:dyDescent="0.3">
      <c r="A6" s="4" t="s">
        <v>3</v>
      </c>
      <c r="B6" s="2"/>
      <c r="C6" s="21">
        <v>3233141</v>
      </c>
      <c r="D6" s="22">
        <v>3271712</v>
      </c>
      <c r="E6" s="22">
        <v>3614824</v>
      </c>
      <c r="F6" s="19"/>
      <c r="G6" s="4" t="s">
        <v>3</v>
      </c>
      <c r="H6" s="49">
        <v>100092</v>
      </c>
      <c r="I6" s="22">
        <v>94178</v>
      </c>
      <c r="J6" s="22">
        <v>120695</v>
      </c>
    </row>
    <row r="7" spans="1:10" ht="13.5" customHeight="1" x14ac:dyDescent="0.3">
      <c r="A7" s="4" t="s">
        <v>4</v>
      </c>
      <c r="B7" s="2"/>
      <c r="C7" s="21">
        <v>94991</v>
      </c>
      <c r="D7" s="22">
        <v>84103</v>
      </c>
      <c r="E7" s="22">
        <v>69900</v>
      </c>
      <c r="F7" s="19"/>
      <c r="G7" s="4" t="s">
        <v>4</v>
      </c>
      <c r="H7" s="49">
        <v>2941</v>
      </c>
      <c r="I7" s="22">
        <v>2421</v>
      </c>
      <c r="J7" s="22">
        <v>2334</v>
      </c>
    </row>
    <row r="8" spans="1:10" ht="13.5" customHeight="1" x14ac:dyDescent="0.3">
      <c r="A8" s="4" t="s">
        <v>5</v>
      </c>
      <c r="B8" s="2"/>
      <c r="C8" s="21">
        <v>19886</v>
      </c>
      <c r="D8" s="22">
        <v>35872</v>
      </c>
      <c r="E8" s="22">
        <v>34961</v>
      </c>
      <c r="F8" s="19"/>
      <c r="G8" s="4" t="s">
        <v>5</v>
      </c>
      <c r="H8" s="49">
        <v>615</v>
      </c>
      <c r="I8" s="22">
        <v>1033</v>
      </c>
      <c r="J8" s="22">
        <v>1167</v>
      </c>
    </row>
    <row r="9" spans="1:10" ht="13.5" customHeight="1" x14ac:dyDescent="0.3">
      <c r="A9" s="4" t="s">
        <v>6</v>
      </c>
      <c r="B9" s="2"/>
      <c r="C9" s="21">
        <v>845667</v>
      </c>
      <c r="D9" s="22">
        <v>830893</v>
      </c>
      <c r="E9" s="22">
        <v>780849</v>
      </c>
      <c r="F9" s="19"/>
      <c r="G9" s="4" t="s">
        <v>6</v>
      </c>
      <c r="H9" s="49">
        <v>26180</v>
      </c>
      <c r="I9" s="22">
        <v>23917</v>
      </c>
      <c r="J9" s="22">
        <v>26072</v>
      </c>
    </row>
    <row r="10" spans="1:10" ht="13.5" customHeight="1" x14ac:dyDescent="0.3">
      <c r="A10" s="4" t="s">
        <v>7</v>
      </c>
      <c r="B10" s="2"/>
      <c r="C10" s="21">
        <v>15545</v>
      </c>
      <c r="D10" s="22">
        <v>6510</v>
      </c>
      <c r="E10" s="22">
        <v>35098</v>
      </c>
      <c r="F10" s="19"/>
      <c r="G10" s="4" t="s">
        <v>7</v>
      </c>
      <c r="H10" s="49">
        <v>481</v>
      </c>
      <c r="I10" s="22">
        <v>187</v>
      </c>
      <c r="J10" s="22">
        <v>1172</v>
      </c>
    </row>
    <row r="11" spans="1:10" ht="13.5" customHeight="1" x14ac:dyDescent="0.3">
      <c r="A11" s="4" t="s">
        <v>8</v>
      </c>
      <c r="B11" s="2"/>
      <c r="C11" s="21">
        <v>7391</v>
      </c>
      <c r="D11" s="22">
        <v>7732</v>
      </c>
      <c r="E11" s="22">
        <v>20724</v>
      </c>
      <c r="F11" s="19"/>
      <c r="G11" s="4" t="s">
        <v>8</v>
      </c>
      <c r="H11" s="49">
        <v>229</v>
      </c>
      <c r="I11" s="22">
        <v>223</v>
      </c>
      <c r="J11" s="22">
        <v>692</v>
      </c>
    </row>
    <row r="12" spans="1:10" ht="13.5" customHeight="1" x14ac:dyDescent="0.3">
      <c r="A12" s="11" t="s">
        <v>9</v>
      </c>
      <c r="B12" s="23"/>
      <c r="C12" s="21">
        <f>SUM(C5:C11)</f>
        <v>10667797</v>
      </c>
      <c r="D12" s="22">
        <f>SUM(D5:D11)</f>
        <v>11017644</v>
      </c>
      <c r="E12" s="22">
        <f>SUM(E5:E11)</f>
        <v>11989422</v>
      </c>
      <c r="F12" s="19"/>
      <c r="G12" s="11" t="s">
        <v>9</v>
      </c>
      <c r="H12" s="49">
        <v>330253</v>
      </c>
      <c r="I12" s="22">
        <v>317148</v>
      </c>
      <c r="J12" s="22">
        <v>400315</v>
      </c>
    </row>
    <row r="13" spans="1:10" ht="13.5" customHeight="1" x14ac:dyDescent="0.3">
      <c r="A13" s="11"/>
      <c r="B13" s="23"/>
      <c r="C13" s="23"/>
      <c r="D13" s="21"/>
      <c r="E13" s="50"/>
      <c r="F13" s="19"/>
      <c r="G13" s="24"/>
      <c r="H13" s="24"/>
      <c r="I13" s="25"/>
      <c r="J13" s="26"/>
    </row>
    <row r="14" spans="1:10" ht="13.5" customHeight="1" x14ac:dyDescent="0.3">
      <c r="A14" s="3" t="s">
        <v>10</v>
      </c>
      <c r="B14" s="2"/>
      <c r="C14" s="2"/>
      <c r="D14" s="1"/>
      <c r="E14" s="2"/>
      <c r="F14" s="19"/>
      <c r="G14" s="3" t="s">
        <v>10</v>
      </c>
      <c r="H14" s="3"/>
      <c r="I14" s="7"/>
      <c r="J14" s="7"/>
    </row>
    <row r="15" spans="1:10" ht="13.5" customHeight="1" x14ac:dyDescent="0.3">
      <c r="A15" s="4" t="s">
        <v>11</v>
      </c>
      <c r="B15" s="2"/>
      <c r="C15" s="21">
        <v>2295271</v>
      </c>
      <c r="D15" s="22">
        <v>3733947</v>
      </c>
      <c r="E15" s="22">
        <v>2182272</v>
      </c>
      <c r="F15" s="19"/>
      <c r="G15" s="4" t="s">
        <v>11</v>
      </c>
      <c r="H15" s="21">
        <v>71057</v>
      </c>
      <c r="I15" s="22">
        <v>107482</v>
      </c>
      <c r="J15" s="22">
        <v>72864</v>
      </c>
    </row>
    <row r="16" spans="1:10" ht="13.5" customHeight="1" x14ac:dyDescent="0.3">
      <c r="A16" s="4" t="s">
        <v>6</v>
      </c>
      <c r="B16" s="2"/>
      <c r="C16" s="21">
        <v>6240546</v>
      </c>
      <c r="D16" s="22">
        <v>745222</v>
      </c>
      <c r="E16" s="22">
        <v>3988841</v>
      </c>
      <c r="F16" s="19"/>
      <c r="G16" s="4" t="s">
        <v>6</v>
      </c>
      <c r="H16" s="21">
        <v>193195</v>
      </c>
      <c r="I16" s="22">
        <v>21452</v>
      </c>
      <c r="J16" s="22">
        <v>133183</v>
      </c>
    </row>
    <row r="17" spans="1:10" ht="13.5" customHeight="1" x14ac:dyDescent="0.3">
      <c r="A17" s="4" t="s">
        <v>12</v>
      </c>
      <c r="B17" s="2"/>
      <c r="C17" s="21">
        <v>354722</v>
      </c>
      <c r="D17" s="22">
        <v>466513</v>
      </c>
      <c r="E17" s="22">
        <v>401529</v>
      </c>
      <c r="F17" s="19"/>
      <c r="G17" s="4" t="s">
        <v>12</v>
      </c>
      <c r="H17" s="21">
        <v>10981</v>
      </c>
      <c r="I17" s="22">
        <v>13429</v>
      </c>
      <c r="J17" s="22">
        <v>13407</v>
      </c>
    </row>
    <row r="18" spans="1:10" ht="16.2" customHeight="1" x14ac:dyDescent="0.3">
      <c r="A18" s="4" t="s">
        <v>13</v>
      </c>
      <c r="B18" s="2"/>
      <c r="C18" s="21">
        <v>1256665</v>
      </c>
      <c r="D18" s="22">
        <v>853779</v>
      </c>
      <c r="E18" s="22">
        <v>1031755</v>
      </c>
      <c r="F18" s="19"/>
      <c r="G18" s="4" t="s">
        <v>13</v>
      </c>
      <c r="H18" s="21">
        <v>38905</v>
      </c>
      <c r="I18" s="22">
        <v>24577</v>
      </c>
      <c r="J18" s="22">
        <v>34449</v>
      </c>
    </row>
    <row r="19" spans="1:10" ht="13.5" customHeight="1" x14ac:dyDescent="0.3">
      <c r="A19" s="5" t="s">
        <v>14</v>
      </c>
      <c r="B19" s="6"/>
      <c r="C19" s="21">
        <v>2612</v>
      </c>
      <c r="D19" s="22">
        <v>9730</v>
      </c>
      <c r="E19" s="22">
        <v>48965</v>
      </c>
      <c r="F19" s="19"/>
      <c r="G19" s="4" t="s">
        <v>14</v>
      </c>
      <c r="H19" s="21">
        <v>81</v>
      </c>
      <c r="I19" s="22">
        <v>280</v>
      </c>
      <c r="J19" s="22">
        <v>1635</v>
      </c>
    </row>
    <row r="20" spans="1:10" ht="13.5" customHeight="1" x14ac:dyDescent="0.3">
      <c r="A20" s="5" t="s">
        <v>15</v>
      </c>
      <c r="B20" s="6"/>
      <c r="C20" s="21">
        <v>5857</v>
      </c>
      <c r="D20" s="22">
        <v>4986</v>
      </c>
      <c r="E20" s="22">
        <v>4758</v>
      </c>
      <c r="F20" s="19"/>
      <c r="G20" s="4" t="s">
        <v>15</v>
      </c>
      <c r="H20" s="21">
        <v>181</v>
      </c>
      <c r="I20" s="22">
        <v>144</v>
      </c>
      <c r="J20" s="22">
        <v>159</v>
      </c>
    </row>
    <row r="21" spans="1:10" ht="13.5" customHeight="1" x14ac:dyDescent="0.3">
      <c r="A21" s="5" t="s">
        <v>16</v>
      </c>
      <c r="B21" s="6"/>
      <c r="C21" s="21">
        <v>121238</v>
      </c>
      <c r="D21" s="22">
        <v>774831</v>
      </c>
      <c r="E21" s="22">
        <v>68395</v>
      </c>
      <c r="F21" s="19"/>
      <c r="G21" s="4" t="s">
        <v>16</v>
      </c>
      <c r="H21" s="21">
        <v>3753</v>
      </c>
      <c r="I21" s="22">
        <v>22304</v>
      </c>
      <c r="J21" s="22">
        <v>2284</v>
      </c>
    </row>
    <row r="22" spans="1:10" ht="13.5" customHeight="1" x14ac:dyDescent="0.3">
      <c r="A22" s="5" t="s">
        <v>17</v>
      </c>
      <c r="B22" s="23"/>
      <c r="C22" s="51" t="s">
        <v>43</v>
      </c>
      <c r="D22" s="22">
        <v>157727</v>
      </c>
      <c r="E22" s="22">
        <v>39215</v>
      </c>
      <c r="F22" s="19"/>
      <c r="G22" s="4" t="s">
        <v>17</v>
      </c>
      <c r="H22" s="21" t="s">
        <v>43</v>
      </c>
      <c r="I22" s="22">
        <v>4540</v>
      </c>
      <c r="J22" s="22">
        <v>1309</v>
      </c>
    </row>
    <row r="23" spans="1:10" ht="13.5" customHeight="1" x14ac:dyDescent="0.3">
      <c r="A23" s="11" t="s">
        <v>18</v>
      </c>
      <c r="B23" s="27"/>
      <c r="C23" s="21">
        <f>SUM(C15:C22)</f>
        <v>10276911</v>
      </c>
      <c r="D23" s="22">
        <f>SUM(D15:D22)</f>
        <v>6746735</v>
      </c>
      <c r="E23" s="22">
        <f>SUM(E15:E22)</f>
        <v>7765730</v>
      </c>
      <c r="F23" s="19"/>
      <c r="G23" s="11" t="s">
        <v>18</v>
      </c>
      <c r="H23" s="21">
        <v>318153</v>
      </c>
      <c r="I23" s="21">
        <v>194208</v>
      </c>
      <c r="J23" s="21">
        <f t="shared" ref="J23" si="0">SUM(J15:J22)</f>
        <v>259290</v>
      </c>
    </row>
    <row r="24" spans="1:10" ht="13.5" customHeight="1" x14ac:dyDescent="0.3">
      <c r="A24" s="9" t="s">
        <v>19</v>
      </c>
      <c r="B24" s="27"/>
      <c r="C24" s="21">
        <f>C23+C12</f>
        <v>20944708</v>
      </c>
      <c r="D24" s="22">
        <f>D23+D12</f>
        <v>17764379</v>
      </c>
      <c r="E24" s="22">
        <f>E23+E12</f>
        <v>19755152</v>
      </c>
      <c r="F24" s="19"/>
      <c r="G24" s="11" t="s">
        <v>19</v>
      </c>
      <c r="H24" s="21">
        <v>648406</v>
      </c>
      <c r="I24" s="21">
        <v>511356</v>
      </c>
      <c r="J24" s="21">
        <f t="shared" ref="J24" si="1">J23+J12</f>
        <v>659605</v>
      </c>
    </row>
    <row r="25" spans="1:10" ht="13.5" customHeight="1" x14ac:dyDescent="0.3">
      <c r="A25" s="9"/>
      <c r="B25" s="27"/>
      <c r="C25" s="27"/>
      <c r="D25" s="25"/>
      <c r="E25" s="27"/>
      <c r="F25" s="28"/>
      <c r="G25" s="19"/>
      <c r="H25" s="19"/>
      <c r="I25" s="19"/>
      <c r="J25" s="19"/>
    </row>
    <row r="26" spans="1:10" ht="13.5" customHeight="1" x14ac:dyDescent="0.3">
      <c r="A26" s="9"/>
      <c r="B26" s="27"/>
      <c r="C26" s="27"/>
      <c r="D26" s="29" t="s">
        <v>44</v>
      </c>
      <c r="E26" s="27"/>
      <c r="F26" s="28"/>
      <c r="G26" s="19"/>
      <c r="H26" s="19"/>
      <c r="I26" s="29" t="s">
        <v>45</v>
      </c>
      <c r="J26" s="29"/>
    </row>
    <row r="27" spans="1:10" ht="13.5" customHeight="1" x14ac:dyDescent="0.3">
      <c r="A27" s="10" t="s">
        <v>20</v>
      </c>
      <c r="B27" s="6"/>
      <c r="C27" s="20">
        <v>44377</v>
      </c>
      <c r="D27" s="20">
        <v>44196</v>
      </c>
      <c r="E27" s="20">
        <v>44012</v>
      </c>
      <c r="F27" s="19"/>
      <c r="G27" s="10" t="s">
        <v>20</v>
      </c>
      <c r="H27" s="20">
        <v>44377</v>
      </c>
      <c r="I27" s="20">
        <v>44196</v>
      </c>
      <c r="J27" s="20">
        <v>44012</v>
      </c>
    </row>
    <row r="28" spans="1:10" ht="13.5" customHeight="1" x14ac:dyDescent="0.3">
      <c r="A28" s="3" t="s">
        <v>21</v>
      </c>
      <c r="B28" s="6"/>
      <c r="C28" s="6"/>
      <c r="D28" s="7"/>
      <c r="E28" s="6"/>
      <c r="F28" s="19"/>
      <c r="G28" s="3" t="s">
        <v>21</v>
      </c>
      <c r="H28" s="3"/>
      <c r="I28" s="7"/>
      <c r="J28" s="7"/>
    </row>
    <row r="29" spans="1:10" ht="13.5" customHeight="1" x14ac:dyDescent="0.3">
      <c r="A29" s="5" t="s">
        <v>22</v>
      </c>
      <c r="B29" s="6"/>
      <c r="C29" s="21">
        <v>1663</v>
      </c>
      <c r="D29" s="22">
        <v>1663</v>
      </c>
      <c r="E29" s="22">
        <v>1663</v>
      </c>
      <c r="F29" s="19"/>
      <c r="G29" s="5" t="s">
        <v>22</v>
      </c>
      <c r="H29" s="21">
        <v>250</v>
      </c>
      <c r="I29" s="22">
        <v>250</v>
      </c>
      <c r="J29" s="22">
        <v>250</v>
      </c>
    </row>
    <row r="30" spans="1:10" ht="13.5" customHeight="1" x14ac:dyDescent="0.3">
      <c r="A30" s="5" t="s">
        <v>23</v>
      </c>
      <c r="B30" s="6"/>
      <c r="C30" s="21">
        <v>369798</v>
      </c>
      <c r="D30" s="22">
        <v>369798</v>
      </c>
      <c r="E30" s="22">
        <v>369798</v>
      </c>
      <c r="F30" s="19"/>
      <c r="G30" s="5" t="s">
        <v>23</v>
      </c>
      <c r="H30" s="21">
        <v>55638</v>
      </c>
      <c r="I30" s="22">
        <v>55638</v>
      </c>
      <c r="J30" s="22">
        <v>55638</v>
      </c>
    </row>
    <row r="31" spans="1:10" ht="13.5" customHeight="1" x14ac:dyDescent="0.3">
      <c r="A31" s="5" t="s">
        <v>24</v>
      </c>
      <c r="B31" s="6"/>
      <c r="C31" s="21">
        <v>11848587</v>
      </c>
      <c r="D31" s="22">
        <v>9066354</v>
      </c>
      <c r="E31" s="22">
        <v>8855889</v>
      </c>
      <c r="F31" s="19"/>
      <c r="G31" s="5" t="s">
        <v>24</v>
      </c>
      <c r="H31" s="21">
        <v>608268</v>
      </c>
      <c r="I31" s="22">
        <v>521311</v>
      </c>
      <c r="J31" s="22">
        <v>511545</v>
      </c>
    </row>
    <row r="32" spans="1:10" ht="13.5" customHeight="1" x14ac:dyDescent="0.3">
      <c r="A32" s="5" t="s">
        <v>25</v>
      </c>
      <c r="B32" s="6"/>
      <c r="C32" s="21">
        <v>1713847</v>
      </c>
      <c r="D32" s="22">
        <v>1926064</v>
      </c>
      <c r="E32" s="22">
        <v>2219985</v>
      </c>
      <c r="F32" s="19"/>
      <c r="G32" s="5" t="s">
        <v>25</v>
      </c>
      <c r="H32" s="21">
        <v>77638</v>
      </c>
      <c r="I32" s="22">
        <v>87251</v>
      </c>
      <c r="J32" s="22">
        <v>100565</v>
      </c>
    </row>
    <row r="33" spans="1:10" ht="13.5" customHeight="1" x14ac:dyDescent="0.3">
      <c r="A33" s="5" t="s">
        <v>26</v>
      </c>
      <c r="B33" s="6"/>
      <c r="C33" s="21">
        <v>-124264</v>
      </c>
      <c r="D33" s="22">
        <v>-119260</v>
      </c>
      <c r="E33" s="22">
        <v>-119260</v>
      </c>
      <c r="F33" s="19"/>
      <c r="G33" s="5" t="s">
        <v>26</v>
      </c>
      <c r="H33" s="21">
        <v>-5678</v>
      </c>
      <c r="I33" s="22">
        <v>-5527</v>
      </c>
      <c r="J33" s="22">
        <v>-5527</v>
      </c>
    </row>
    <row r="34" spans="1:10" ht="13.5" customHeight="1" x14ac:dyDescent="0.3">
      <c r="A34" s="5" t="s">
        <v>27</v>
      </c>
      <c r="B34" s="6"/>
      <c r="C34" s="21">
        <v>488304</v>
      </c>
      <c r="D34" s="22">
        <v>474036</v>
      </c>
      <c r="E34" s="22">
        <v>481083</v>
      </c>
      <c r="F34" s="19"/>
      <c r="G34" s="5" t="s">
        <v>27</v>
      </c>
      <c r="H34" s="21">
        <v>-293481</v>
      </c>
      <c r="I34" s="22">
        <v>-321597</v>
      </c>
      <c r="J34" s="22">
        <v>-268175</v>
      </c>
    </row>
    <row r="35" spans="1:10" ht="13.5" customHeight="1" x14ac:dyDescent="0.3">
      <c r="A35" s="11" t="s">
        <v>28</v>
      </c>
      <c r="B35" s="27"/>
      <c r="C35" s="21">
        <f>SUM(C29:C34)</f>
        <v>14297935</v>
      </c>
      <c r="D35" s="21">
        <f>SUM(D29:D34)</f>
        <v>11718655</v>
      </c>
      <c r="E35" s="21">
        <f>SUM(E29:E34)</f>
        <v>11809158</v>
      </c>
      <c r="F35" s="19"/>
      <c r="G35" s="11" t="s">
        <v>28</v>
      </c>
      <c r="H35" s="21">
        <f t="shared" ref="H35:J35" si="2">SUM(H29:H34)</f>
        <v>442635</v>
      </c>
      <c r="I35" s="21">
        <f t="shared" si="2"/>
        <v>337326</v>
      </c>
      <c r="J35" s="21">
        <f t="shared" si="2"/>
        <v>394296</v>
      </c>
    </row>
    <row r="36" spans="1:10" ht="13.5" customHeight="1" x14ac:dyDescent="0.3">
      <c r="A36" s="3" t="s">
        <v>29</v>
      </c>
      <c r="B36" s="6"/>
      <c r="C36" s="21"/>
      <c r="D36" s="22"/>
      <c r="E36" s="22"/>
      <c r="F36" s="19"/>
      <c r="G36" s="3" t="s">
        <v>29</v>
      </c>
      <c r="H36" s="21"/>
      <c r="I36" s="22"/>
      <c r="J36" s="22"/>
    </row>
    <row r="37" spans="1:10" ht="13.5" customHeight="1" x14ac:dyDescent="0.3">
      <c r="A37" s="5" t="s">
        <v>30</v>
      </c>
      <c r="B37" s="6"/>
      <c r="C37" s="21">
        <v>738502</v>
      </c>
      <c r="D37" s="22">
        <v>1218613</v>
      </c>
      <c r="E37" s="22">
        <v>17589</v>
      </c>
      <c r="F37" s="19"/>
      <c r="G37" s="5" t="s">
        <v>30</v>
      </c>
      <c r="H37" s="21">
        <v>22863</v>
      </c>
      <c r="I37" s="22">
        <v>35078</v>
      </c>
      <c r="J37" s="22">
        <v>587</v>
      </c>
    </row>
    <row r="38" spans="1:10" ht="13.5" customHeight="1" x14ac:dyDescent="0.3">
      <c r="A38" s="5" t="s">
        <v>31</v>
      </c>
      <c r="B38" s="6"/>
      <c r="C38" s="21">
        <v>22952</v>
      </c>
      <c r="D38" s="22">
        <v>24586</v>
      </c>
      <c r="E38" s="22">
        <v>23803</v>
      </c>
      <c r="F38" s="19"/>
      <c r="G38" s="5" t="s">
        <v>31</v>
      </c>
      <c r="H38" s="21">
        <v>711</v>
      </c>
      <c r="I38" s="22">
        <v>708</v>
      </c>
      <c r="J38" s="22">
        <v>795</v>
      </c>
    </row>
    <row r="39" spans="1:10" ht="13.5" customHeight="1" x14ac:dyDescent="0.3">
      <c r="A39" s="5" t="s">
        <v>32</v>
      </c>
      <c r="B39" s="6"/>
      <c r="C39" s="21">
        <v>3575</v>
      </c>
      <c r="D39" s="22">
        <v>4094</v>
      </c>
      <c r="E39" s="22">
        <v>4116</v>
      </c>
      <c r="F39" s="19"/>
      <c r="G39" s="5" t="s">
        <v>32</v>
      </c>
      <c r="H39" s="21">
        <v>111</v>
      </c>
      <c r="I39" s="22">
        <v>118</v>
      </c>
      <c r="J39" s="22">
        <v>137</v>
      </c>
    </row>
    <row r="40" spans="1:10" ht="13.5" customHeight="1" x14ac:dyDescent="0.3">
      <c r="A40" s="5" t="s">
        <v>33</v>
      </c>
      <c r="B40" s="6"/>
      <c r="C40" s="21">
        <v>2526305</v>
      </c>
      <c r="D40" s="22">
        <v>2522108</v>
      </c>
      <c r="E40" s="22">
        <v>2683556</v>
      </c>
      <c r="F40" s="19"/>
      <c r="G40" s="5" t="s">
        <v>33</v>
      </c>
      <c r="H40" s="21">
        <v>78209</v>
      </c>
      <c r="I40" s="22">
        <v>72600</v>
      </c>
      <c r="J40" s="22">
        <v>89601</v>
      </c>
    </row>
    <row r="41" spans="1:10" ht="13.5" customHeight="1" x14ac:dyDescent="0.3">
      <c r="A41" s="5" t="s">
        <v>34</v>
      </c>
      <c r="B41" s="6"/>
      <c r="C41" s="21">
        <v>150720</v>
      </c>
      <c r="D41" s="22">
        <v>177495</v>
      </c>
      <c r="E41" s="22">
        <v>227635</v>
      </c>
      <c r="F41" s="19"/>
      <c r="G41" s="5" t="s">
        <v>34</v>
      </c>
      <c r="H41" s="21">
        <v>4666</v>
      </c>
      <c r="I41" s="22">
        <v>5109</v>
      </c>
      <c r="J41" s="22">
        <v>7601</v>
      </c>
    </row>
    <row r="42" spans="1:10" ht="13.5" customHeight="1" x14ac:dyDescent="0.3">
      <c r="A42" s="11" t="s">
        <v>35</v>
      </c>
      <c r="B42" s="27"/>
      <c r="C42" s="21">
        <f>SUM(C37:C41)</f>
        <v>3442054</v>
      </c>
      <c r="D42" s="21">
        <f>SUM(D37:D41)</f>
        <v>3946896</v>
      </c>
      <c r="E42" s="21">
        <f>SUM(E37:E41)</f>
        <v>2956699</v>
      </c>
      <c r="F42" s="19"/>
      <c r="G42" s="11" t="s">
        <v>35</v>
      </c>
      <c r="H42" s="21">
        <f t="shared" ref="H42:J42" si="3">SUM(H37:H41)</f>
        <v>106560</v>
      </c>
      <c r="I42" s="21">
        <f t="shared" si="3"/>
        <v>113613</v>
      </c>
      <c r="J42" s="21">
        <f t="shared" si="3"/>
        <v>98721</v>
      </c>
    </row>
    <row r="43" spans="1:10" ht="13.5" customHeight="1" x14ac:dyDescent="0.3">
      <c r="A43" s="3" t="s">
        <v>36</v>
      </c>
      <c r="B43" s="6"/>
      <c r="C43" s="6"/>
      <c r="D43" s="22"/>
      <c r="E43" s="22"/>
      <c r="F43" s="19"/>
      <c r="G43" s="3" t="s">
        <v>36</v>
      </c>
      <c r="H43" s="21"/>
      <c r="I43" s="22"/>
      <c r="J43" s="22"/>
    </row>
    <row r="44" spans="1:10" ht="13.5" customHeight="1" x14ac:dyDescent="0.3">
      <c r="A44" s="5" t="s">
        <v>30</v>
      </c>
      <c r="B44" s="6"/>
      <c r="C44" s="21">
        <v>1535367</v>
      </c>
      <c r="D44" s="51" t="s">
        <v>43</v>
      </c>
      <c r="E44" s="22">
        <v>3541845</v>
      </c>
      <c r="F44" s="19"/>
      <c r="G44" s="5" t="s">
        <v>30</v>
      </c>
      <c r="H44" s="21">
        <v>47532</v>
      </c>
      <c r="I44" s="48" t="s">
        <v>43</v>
      </c>
      <c r="J44" s="22">
        <v>118259</v>
      </c>
    </row>
    <row r="45" spans="1:10" ht="13.5" customHeight="1" x14ac:dyDescent="0.3">
      <c r="A45" s="5" t="s">
        <v>37</v>
      </c>
      <c r="B45" s="6"/>
      <c r="C45" s="21">
        <v>281533</v>
      </c>
      <c r="D45" s="22">
        <v>625581</v>
      </c>
      <c r="E45" s="22">
        <v>93401</v>
      </c>
      <c r="F45" s="19"/>
      <c r="G45" s="5" t="s">
        <v>37</v>
      </c>
      <c r="H45" s="21">
        <v>8716</v>
      </c>
      <c r="I45" s="22">
        <v>18008</v>
      </c>
      <c r="J45" s="22">
        <v>3119</v>
      </c>
    </row>
    <row r="46" spans="1:10" ht="13.5" customHeight="1" x14ac:dyDescent="0.3">
      <c r="A46" s="5" t="s">
        <v>38</v>
      </c>
      <c r="B46" s="6"/>
      <c r="C46" s="21">
        <v>188744</v>
      </c>
      <c r="D46" s="22">
        <v>149949</v>
      </c>
      <c r="E46" s="22">
        <v>160678</v>
      </c>
      <c r="F46" s="19"/>
      <c r="G46" s="5" t="s">
        <v>38</v>
      </c>
      <c r="H46" s="21">
        <v>5843</v>
      </c>
      <c r="I46" s="22">
        <v>4316</v>
      </c>
      <c r="J46" s="22">
        <v>5365</v>
      </c>
    </row>
    <row r="47" spans="1:10" ht="13.5" customHeight="1" x14ac:dyDescent="0.3">
      <c r="A47" s="5" t="s">
        <v>39</v>
      </c>
      <c r="B47" s="6"/>
      <c r="C47" s="21">
        <v>814328</v>
      </c>
      <c r="D47" s="22">
        <v>898493</v>
      </c>
      <c r="E47" s="22">
        <v>903556</v>
      </c>
      <c r="F47" s="19"/>
      <c r="G47" s="5" t="s">
        <v>39</v>
      </c>
      <c r="H47" s="21">
        <v>25210</v>
      </c>
      <c r="I47" s="22">
        <v>25864</v>
      </c>
      <c r="J47" s="22">
        <v>30169</v>
      </c>
    </row>
    <row r="48" spans="1:10" ht="13.5" customHeight="1" x14ac:dyDescent="0.3">
      <c r="A48" s="5" t="s">
        <v>14</v>
      </c>
      <c r="B48" s="6"/>
      <c r="C48" s="21">
        <v>66461</v>
      </c>
      <c r="D48" s="22">
        <v>25762</v>
      </c>
      <c r="E48" s="22">
        <v>493</v>
      </c>
      <c r="F48" s="19"/>
      <c r="G48" s="5" t="s">
        <v>14</v>
      </c>
      <c r="H48" s="21">
        <v>2058</v>
      </c>
      <c r="I48" s="22">
        <v>742</v>
      </c>
      <c r="J48" s="22">
        <v>16</v>
      </c>
    </row>
    <row r="49" spans="1:10" ht="13.5" customHeight="1" x14ac:dyDescent="0.3">
      <c r="A49" s="5" t="s">
        <v>40</v>
      </c>
      <c r="B49" s="6"/>
      <c r="C49" s="21">
        <v>318286</v>
      </c>
      <c r="D49" s="22">
        <v>315043</v>
      </c>
      <c r="E49" s="22">
        <v>289322</v>
      </c>
      <c r="F49" s="19"/>
      <c r="G49" s="5" t="s">
        <v>40</v>
      </c>
      <c r="H49" s="21">
        <v>9852</v>
      </c>
      <c r="I49" s="22">
        <v>9069</v>
      </c>
      <c r="J49" s="22">
        <v>9660</v>
      </c>
    </row>
    <row r="50" spans="1:10" ht="13.5" customHeight="1" x14ac:dyDescent="0.3">
      <c r="A50" s="5" t="s">
        <v>104</v>
      </c>
      <c r="B50" s="6"/>
      <c r="C50" s="51" t="s">
        <v>43</v>
      </c>
      <c r="D50" s="22">
        <v>84000</v>
      </c>
      <c r="E50" s="51" t="s">
        <v>43</v>
      </c>
      <c r="F50" s="19"/>
      <c r="G50" s="5" t="s">
        <v>104</v>
      </c>
      <c r="H50" s="51" t="s">
        <v>43</v>
      </c>
      <c r="I50" s="22">
        <v>2418</v>
      </c>
      <c r="J50" s="51" t="s">
        <v>43</v>
      </c>
    </row>
    <row r="51" spans="1:10" ht="13.5" customHeight="1" x14ac:dyDescent="0.3">
      <c r="A51" s="11" t="s">
        <v>41</v>
      </c>
      <c r="B51" s="27"/>
      <c r="C51" s="21">
        <f>SUM(C44:C50)</f>
        <v>3204719</v>
      </c>
      <c r="D51" s="21">
        <f>SUM(D44:D50)</f>
        <v>2098828</v>
      </c>
      <c r="E51" s="21">
        <f>SUM(E44:E50)</f>
        <v>4989295</v>
      </c>
      <c r="F51" s="19"/>
      <c r="G51" s="11" t="s">
        <v>41</v>
      </c>
      <c r="H51" s="21">
        <f>SUM(H44:H50)</f>
        <v>99211</v>
      </c>
      <c r="I51" s="21">
        <f>SUM(I44:I50)</f>
        <v>60417</v>
      </c>
      <c r="J51" s="21">
        <f>SUM(J44:J49)</f>
        <v>166588</v>
      </c>
    </row>
    <row r="52" spans="1:10" ht="13.5" customHeight="1" x14ac:dyDescent="0.3">
      <c r="A52" s="11" t="s">
        <v>42</v>
      </c>
      <c r="B52" s="27"/>
      <c r="C52" s="21">
        <f>C35+C42+C51</f>
        <v>20944708</v>
      </c>
      <c r="D52" s="21">
        <f>D35+D42+D51</f>
        <v>17764379</v>
      </c>
      <c r="E52" s="21">
        <f>E35+E42+E51</f>
        <v>19755152</v>
      </c>
      <c r="F52" s="19"/>
      <c r="G52" s="11" t="s">
        <v>42</v>
      </c>
      <c r="H52" s="21">
        <f>H35+H42+H51</f>
        <v>648406</v>
      </c>
      <c r="I52" s="21">
        <f>I35+I42+I51</f>
        <v>511356</v>
      </c>
      <c r="J52" s="21">
        <f>J35+J42+J51</f>
        <v>659605</v>
      </c>
    </row>
    <row r="53" spans="1:10" x14ac:dyDescent="0.3">
      <c r="A53" s="8"/>
      <c r="B53" s="8"/>
      <c r="C53" s="8"/>
      <c r="D53" s="8"/>
      <c r="E53" s="8"/>
    </row>
    <row r="54" spans="1:10" x14ac:dyDescent="0.3">
      <c r="A54" s="8"/>
      <c r="B54" s="8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sqref="A1:G1"/>
    </sheetView>
  </sheetViews>
  <sheetFormatPr defaultRowHeight="14.4" x14ac:dyDescent="0.3"/>
  <cols>
    <col min="1" max="1" width="37.33203125" customWidth="1"/>
    <col min="2" max="2" width="14.33203125" customWidth="1"/>
    <col min="3" max="3" width="11.88671875" customWidth="1"/>
    <col min="4" max="4" width="4.33203125" customWidth="1"/>
    <col min="5" max="5" width="40.6640625" customWidth="1"/>
    <col min="6" max="6" width="10.6640625" customWidth="1"/>
    <col min="7" max="7" width="10.5546875" customWidth="1"/>
  </cols>
  <sheetData>
    <row r="1" spans="1:7" x14ac:dyDescent="0.3">
      <c r="A1" s="56" t="s">
        <v>63</v>
      </c>
      <c r="B1" s="56"/>
      <c r="C1" s="56"/>
      <c r="D1" s="56"/>
      <c r="E1" s="56"/>
      <c r="F1" s="56"/>
      <c r="G1" s="56"/>
    </row>
    <row r="2" spans="1:7" x14ac:dyDescent="0.3">
      <c r="A2" s="19"/>
      <c r="B2" s="19"/>
      <c r="C2" s="19"/>
      <c r="D2" s="19"/>
      <c r="E2" s="19"/>
      <c r="F2" s="19"/>
      <c r="G2" s="19"/>
    </row>
    <row r="3" spans="1:7" x14ac:dyDescent="0.3">
      <c r="A3" s="14" t="s">
        <v>64</v>
      </c>
      <c r="B3" s="14" t="s">
        <v>103</v>
      </c>
      <c r="C3" s="14" t="s">
        <v>96</v>
      </c>
      <c r="D3" s="30"/>
      <c r="E3" s="14" t="s">
        <v>65</v>
      </c>
      <c r="F3" s="14" t="s">
        <v>103</v>
      </c>
      <c r="G3" s="14" t="s">
        <v>96</v>
      </c>
    </row>
    <row r="4" spans="1:7" ht="17.399999999999999" customHeight="1" x14ac:dyDescent="0.3">
      <c r="A4" s="13"/>
      <c r="B4" s="13"/>
      <c r="C4" s="15"/>
      <c r="D4" s="31"/>
      <c r="E4" s="32"/>
      <c r="F4" s="13"/>
      <c r="G4" s="13"/>
    </row>
    <row r="5" spans="1:7" x14ac:dyDescent="0.3">
      <c r="A5" s="12" t="s">
        <v>46</v>
      </c>
      <c r="B5" s="33">
        <v>5057550</v>
      </c>
      <c r="C5" s="34">
        <v>4894068</v>
      </c>
      <c r="D5" s="35"/>
      <c r="E5" s="12" t="s">
        <v>46</v>
      </c>
      <c r="F5" s="33">
        <v>150878</v>
      </c>
      <c r="G5" s="34">
        <v>172129</v>
      </c>
    </row>
    <row r="6" spans="1:7" x14ac:dyDescent="0.3">
      <c r="A6" s="12" t="s">
        <v>47</v>
      </c>
      <c r="B6" s="33">
        <v>-4003480</v>
      </c>
      <c r="C6" s="34">
        <v>-4004694</v>
      </c>
      <c r="D6" s="35"/>
      <c r="E6" s="12" t="s">
        <v>47</v>
      </c>
      <c r="F6" s="33">
        <v>-119485</v>
      </c>
      <c r="G6" s="34">
        <v>-140782</v>
      </c>
    </row>
    <row r="7" spans="1:7" x14ac:dyDescent="0.3">
      <c r="A7" s="12" t="s">
        <v>66</v>
      </c>
      <c r="B7" s="33">
        <v>3066930</v>
      </c>
      <c r="C7" s="34">
        <v>972813</v>
      </c>
      <c r="D7" s="35"/>
      <c r="E7" s="12" t="s">
        <v>66</v>
      </c>
      <c r="F7" s="33">
        <v>92299</v>
      </c>
      <c r="G7" s="34">
        <v>33565</v>
      </c>
    </row>
    <row r="8" spans="1:7" x14ac:dyDescent="0.3">
      <c r="A8" s="11" t="s">
        <v>49</v>
      </c>
      <c r="B8" s="33">
        <f>SUM(B5:B7)</f>
        <v>4121000</v>
      </c>
      <c r="C8" s="33">
        <f>SUM(C5:C7)</f>
        <v>1862187</v>
      </c>
      <c r="D8" s="35"/>
      <c r="E8" s="11" t="s">
        <v>49</v>
      </c>
      <c r="F8" s="33">
        <f>SUM(F5:F7)</f>
        <v>123692</v>
      </c>
      <c r="G8" s="33">
        <f>SUM(G5:G7)</f>
        <v>64912</v>
      </c>
    </row>
    <row r="9" spans="1:7" x14ac:dyDescent="0.3">
      <c r="A9" s="12" t="s">
        <v>50</v>
      </c>
      <c r="B9" s="33">
        <v>61819</v>
      </c>
      <c r="C9" s="34">
        <v>60600</v>
      </c>
      <c r="D9" s="35"/>
      <c r="E9" s="12" t="s">
        <v>50</v>
      </c>
      <c r="F9" s="33">
        <v>1847</v>
      </c>
      <c r="G9" s="34">
        <v>2101</v>
      </c>
    </row>
    <row r="10" spans="1:7" x14ac:dyDescent="0.3">
      <c r="A10" s="12" t="s">
        <v>51</v>
      </c>
      <c r="B10" s="33">
        <v>-430540</v>
      </c>
      <c r="C10" s="34">
        <v>-335217</v>
      </c>
      <c r="D10" s="35"/>
      <c r="E10" s="12" t="s">
        <v>51</v>
      </c>
      <c r="F10" s="33">
        <v>-12857</v>
      </c>
      <c r="G10" s="34">
        <v>-11718</v>
      </c>
    </row>
    <row r="11" spans="1:7" x14ac:dyDescent="0.3">
      <c r="A11" s="12" t="s">
        <v>52</v>
      </c>
      <c r="B11" s="33">
        <v>-276652</v>
      </c>
      <c r="C11" s="34">
        <v>-418052</v>
      </c>
      <c r="D11" s="35"/>
      <c r="E11" s="12" t="s">
        <v>52</v>
      </c>
      <c r="F11" s="33">
        <v>-8256</v>
      </c>
      <c r="G11" s="34">
        <v>-14773</v>
      </c>
    </row>
    <row r="12" spans="1:7" x14ac:dyDescent="0.3">
      <c r="A12" s="12" t="s">
        <v>53</v>
      </c>
      <c r="B12" s="33">
        <v>-115482</v>
      </c>
      <c r="C12" s="34">
        <v>-131910</v>
      </c>
      <c r="D12" s="35"/>
      <c r="E12" s="12" t="s">
        <v>53</v>
      </c>
      <c r="F12" s="33">
        <v>-3438</v>
      </c>
      <c r="G12" s="34">
        <v>-4666</v>
      </c>
    </row>
    <row r="13" spans="1:7" x14ac:dyDescent="0.3">
      <c r="A13" s="11" t="s">
        <v>54</v>
      </c>
      <c r="B13" s="33">
        <f>SUM(B8:B12)</f>
        <v>3360145</v>
      </c>
      <c r="C13" s="33">
        <f>SUM(C8:C12)</f>
        <v>1037608</v>
      </c>
      <c r="D13" s="35"/>
      <c r="E13" s="11" t="s">
        <v>54</v>
      </c>
      <c r="F13" s="33">
        <f>SUM(F8:F12)</f>
        <v>100988</v>
      </c>
      <c r="G13" s="33">
        <f>SUM(G8:G12)</f>
        <v>35856</v>
      </c>
    </row>
    <row r="14" spans="1:7" x14ac:dyDescent="0.3">
      <c r="A14" s="12" t="s">
        <v>55</v>
      </c>
      <c r="B14" s="33">
        <v>-334400</v>
      </c>
      <c r="C14" s="34">
        <v>-368472</v>
      </c>
      <c r="D14" s="35"/>
      <c r="E14" s="12" t="s">
        <v>55</v>
      </c>
      <c r="F14" s="33">
        <v>-9981</v>
      </c>
      <c r="G14" s="34">
        <v>-12879.539318142815</v>
      </c>
    </row>
    <row r="15" spans="1:7" x14ac:dyDescent="0.3">
      <c r="A15" s="12" t="s">
        <v>56</v>
      </c>
      <c r="B15" s="33">
        <v>-100585</v>
      </c>
      <c r="C15" s="34">
        <v>-142621</v>
      </c>
      <c r="D15" s="35"/>
      <c r="E15" s="12" t="s">
        <v>56</v>
      </c>
      <c r="F15" s="33">
        <v>-3005</v>
      </c>
      <c r="G15" s="34">
        <v>-4995</v>
      </c>
    </row>
    <row r="16" spans="1:7" x14ac:dyDescent="0.3">
      <c r="A16" s="12" t="s">
        <v>57</v>
      </c>
      <c r="B16" s="33">
        <v>33283</v>
      </c>
      <c r="C16" s="34">
        <v>-337959</v>
      </c>
      <c r="D16" s="35"/>
      <c r="E16" s="12" t="s">
        <v>57</v>
      </c>
      <c r="F16" s="33">
        <v>995</v>
      </c>
      <c r="G16" s="34">
        <v>-12626</v>
      </c>
    </row>
    <row r="17" spans="1:7" x14ac:dyDescent="0.3">
      <c r="A17" s="12" t="s">
        <v>58</v>
      </c>
      <c r="B17" s="33">
        <v>7238</v>
      </c>
      <c r="C17" s="34">
        <v>6963</v>
      </c>
      <c r="D17" s="35"/>
      <c r="E17" s="12" t="s">
        <v>58</v>
      </c>
      <c r="F17" s="33">
        <v>216</v>
      </c>
      <c r="G17" s="34">
        <v>244</v>
      </c>
    </row>
    <row r="18" spans="1:7" x14ac:dyDescent="0.3">
      <c r="A18" s="12" t="s">
        <v>59</v>
      </c>
      <c r="B18" s="33">
        <v>86408</v>
      </c>
      <c r="C18" s="34">
        <v>757</v>
      </c>
      <c r="D18" s="35"/>
      <c r="E18" s="12" t="s">
        <v>59</v>
      </c>
      <c r="F18" s="33">
        <v>2560</v>
      </c>
      <c r="G18" s="34">
        <v>30</v>
      </c>
    </row>
    <row r="19" spans="1:7" x14ac:dyDescent="0.3">
      <c r="A19" s="11" t="s">
        <v>60</v>
      </c>
      <c r="B19" s="33">
        <f>SUM(B13:B18)</f>
        <v>3052089</v>
      </c>
      <c r="C19" s="33">
        <f>SUM(C13:C18)</f>
        <v>196276</v>
      </c>
      <c r="D19" s="35"/>
      <c r="E19" s="11" t="s">
        <v>60</v>
      </c>
      <c r="F19" s="33">
        <f>SUM(F13:F18)</f>
        <v>91773</v>
      </c>
      <c r="G19" s="33">
        <f>SUM(G13:G18)</f>
        <v>5629.4606818571847</v>
      </c>
    </row>
    <row r="20" spans="1:7" x14ac:dyDescent="0.3">
      <c r="A20" s="12" t="s">
        <v>61</v>
      </c>
      <c r="B20" s="33">
        <v>-75902</v>
      </c>
      <c r="C20" s="34">
        <v>47872</v>
      </c>
      <c r="D20" s="35"/>
      <c r="E20" s="12" t="s">
        <v>61</v>
      </c>
      <c r="F20" s="33">
        <v>-2274</v>
      </c>
      <c r="G20" s="34">
        <v>1741</v>
      </c>
    </row>
    <row r="21" spans="1:7" x14ac:dyDescent="0.3">
      <c r="A21" s="11" t="s">
        <v>62</v>
      </c>
      <c r="B21" s="33">
        <f>SUM(B19:B20)</f>
        <v>2976187</v>
      </c>
      <c r="C21" s="33">
        <f>SUM(C19:C20)</f>
        <v>244148</v>
      </c>
      <c r="D21" s="35"/>
      <c r="E21" s="11" t="s">
        <v>62</v>
      </c>
      <c r="F21" s="33">
        <f>SUM(F19:F20)</f>
        <v>89499</v>
      </c>
      <c r="G21" s="33">
        <f>SUM(G19:G20)</f>
        <v>7370.4606818571847</v>
      </c>
    </row>
    <row r="22" spans="1:7" x14ac:dyDescent="0.3">
      <c r="A22" s="2"/>
      <c r="B22" s="1"/>
      <c r="C22" s="1"/>
      <c r="E22" s="2"/>
      <c r="F22" s="1"/>
      <c r="G22" s="1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2"/>
  <sheetViews>
    <sheetView zoomScale="87" zoomScaleNormal="87" workbookViewId="0">
      <selection sqref="A1:G1"/>
    </sheetView>
  </sheetViews>
  <sheetFormatPr defaultRowHeight="14.4" x14ac:dyDescent="0.3"/>
  <cols>
    <col min="1" max="1" width="67.5546875" customWidth="1"/>
    <col min="2" max="2" width="13.44140625" customWidth="1"/>
    <col min="3" max="3" width="13.33203125" customWidth="1"/>
    <col min="4" max="4" width="6.33203125" customWidth="1"/>
    <col min="5" max="5" width="62.33203125" customWidth="1"/>
    <col min="6" max="6" width="12.109375" customWidth="1"/>
    <col min="7" max="7" width="12.5546875" customWidth="1"/>
  </cols>
  <sheetData>
    <row r="1" spans="1:8" x14ac:dyDescent="0.3">
      <c r="A1" s="56" t="s">
        <v>63</v>
      </c>
      <c r="B1" s="56"/>
      <c r="C1" s="56"/>
      <c r="D1" s="56"/>
      <c r="E1" s="56"/>
      <c r="F1" s="56"/>
      <c r="G1" s="56"/>
    </row>
    <row r="2" spans="1:8" x14ac:dyDescent="0.3">
      <c r="A2" s="19"/>
      <c r="B2" s="19"/>
      <c r="C2" s="19"/>
      <c r="D2" s="19"/>
      <c r="E2" s="19"/>
      <c r="F2" s="19"/>
      <c r="G2" s="19"/>
    </row>
    <row r="3" spans="1:8" x14ac:dyDescent="0.3">
      <c r="A3" s="46" t="s">
        <v>64</v>
      </c>
      <c r="B3" s="53" t="s">
        <v>103</v>
      </c>
      <c r="C3" s="53" t="s">
        <v>96</v>
      </c>
      <c r="D3" s="35"/>
      <c r="E3" s="46" t="s">
        <v>65</v>
      </c>
      <c r="F3" s="53" t="s">
        <v>103</v>
      </c>
      <c r="G3" s="47" t="s">
        <v>96</v>
      </c>
      <c r="H3" s="8"/>
    </row>
    <row r="4" spans="1:8" x14ac:dyDescent="0.3">
      <c r="A4" s="52"/>
      <c r="B4" s="47"/>
      <c r="C4" s="15"/>
      <c r="D4" s="35"/>
      <c r="E4" s="52"/>
      <c r="F4" s="47"/>
      <c r="G4" s="54"/>
      <c r="H4" s="8"/>
    </row>
    <row r="5" spans="1:8" x14ac:dyDescent="0.3">
      <c r="A5" s="36" t="s">
        <v>67</v>
      </c>
      <c r="B5" s="37"/>
      <c r="D5" s="35"/>
      <c r="E5" s="36" t="s">
        <v>67</v>
      </c>
      <c r="F5" s="32"/>
      <c r="H5" s="8"/>
    </row>
    <row r="6" spans="1:8" x14ac:dyDescent="0.3">
      <c r="A6" s="36" t="s">
        <v>60</v>
      </c>
      <c r="B6" s="37">
        <v>3052089</v>
      </c>
      <c r="C6" s="37">
        <v>196276</v>
      </c>
      <c r="D6" s="35"/>
      <c r="E6" s="36" t="s">
        <v>60</v>
      </c>
      <c r="F6" s="37">
        <v>91773</v>
      </c>
      <c r="G6" s="37">
        <v>5629</v>
      </c>
      <c r="H6" s="8"/>
    </row>
    <row r="7" spans="1:8" x14ac:dyDescent="0.3">
      <c r="A7" s="39" t="s">
        <v>68</v>
      </c>
      <c r="B7" s="37"/>
      <c r="C7" s="37"/>
      <c r="D7" s="35"/>
      <c r="E7" s="39" t="s">
        <v>68</v>
      </c>
      <c r="F7" s="37"/>
      <c r="G7" s="38"/>
      <c r="H7" s="8"/>
    </row>
    <row r="8" spans="1:8" x14ac:dyDescent="0.3">
      <c r="A8" s="39" t="s">
        <v>69</v>
      </c>
      <c r="B8" s="37">
        <v>797965</v>
      </c>
      <c r="C8" s="38">
        <v>879331</v>
      </c>
      <c r="D8" s="35"/>
      <c r="E8" s="39" t="s">
        <v>69</v>
      </c>
      <c r="F8" s="37">
        <v>23824</v>
      </c>
      <c r="G8" s="38">
        <v>30736.06186674114</v>
      </c>
      <c r="H8" s="8"/>
    </row>
    <row r="9" spans="1:8" x14ac:dyDescent="0.3">
      <c r="A9" s="39" t="s">
        <v>105</v>
      </c>
      <c r="B9" s="37">
        <v>722</v>
      </c>
      <c r="C9" s="48" t="s">
        <v>43</v>
      </c>
      <c r="D9" s="35"/>
      <c r="E9" s="39" t="s">
        <v>105</v>
      </c>
      <c r="F9" s="37">
        <v>21</v>
      </c>
      <c r="G9" s="48" t="s">
        <v>43</v>
      </c>
      <c r="H9" s="8"/>
    </row>
    <row r="10" spans="1:8" x14ac:dyDescent="0.3">
      <c r="A10" s="39" t="s">
        <v>97</v>
      </c>
      <c r="B10" s="37">
        <v>19501</v>
      </c>
      <c r="C10" s="38">
        <v>42200</v>
      </c>
      <c r="D10" s="35"/>
      <c r="E10" s="39" t="s">
        <v>97</v>
      </c>
      <c r="F10" s="37">
        <v>581</v>
      </c>
      <c r="G10" s="38">
        <v>1493</v>
      </c>
      <c r="H10" s="8"/>
    </row>
    <row r="11" spans="1:8" x14ac:dyDescent="0.3">
      <c r="A11" s="39" t="s">
        <v>70</v>
      </c>
      <c r="B11" s="37">
        <v>5225</v>
      </c>
      <c r="C11" s="38">
        <v>6414</v>
      </c>
      <c r="D11" s="35"/>
      <c r="E11" s="39" t="s">
        <v>70</v>
      </c>
      <c r="F11" s="37">
        <v>156</v>
      </c>
      <c r="G11" s="38">
        <v>227</v>
      </c>
      <c r="H11" s="8"/>
    </row>
    <row r="12" spans="1:8" x14ac:dyDescent="0.3">
      <c r="A12" s="39" t="s">
        <v>71</v>
      </c>
      <c r="B12" s="37">
        <v>-5875</v>
      </c>
      <c r="C12" s="38">
        <v>-5091</v>
      </c>
      <c r="D12" s="35"/>
      <c r="E12" s="39" t="s">
        <v>71</v>
      </c>
      <c r="F12" s="37">
        <v>-175</v>
      </c>
      <c r="G12" s="38">
        <v>-178</v>
      </c>
      <c r="H12" s="8"/>
    </row>
    <row r="13" spans="1:8" x14ac:dyDescent="0.3">
      <c r="A13" s="39" t="s">
        <v>98</v>
      </c>
      <c r="B13" s="37">
        <v>-1363</v>
      </c>
      <c r="C13" s="38">
        <v>-1872</v>
      </c>
      <c r="D13" s="35"/>
      <c r="E13" s="39" t="s">
        <v>98</v>
      </c>
      <c r="F13" s="37">
        <v>-41</v>
      </c>
      <c r="G13" s="38">
        <v>-66</v>
      </c>
      <c r="H13" s="8"/>
    </row>
    <row r="14" spans="1:8" x14ac:dyDescent="0.3">
      <c r="A14" s="39" t="s">
        <v>72</v>
      </c>
      <c r="B14" s="37">
        <v>56201</v>
      </c>
      <c r="C14" s="38">
        <v>135037</v>
      </c>
      <c r="D14" s="35"/>
      <c r="E14" s="39" t="s">
        <v>72</v>
      </c>
      <c r="F14" s="37">
        <v>1679</v>
      </c>
      <c r="G14" s="38">
        <v>4730</v>
      </c>
      <c r="H14" s="8"/>
    </row>
    <row r="15" spans="1:8" x14ac:dyDescent="0.3">
      <c r="A15" s="39" t="s">
        <v>56</v>
      </c>
      <c r="B15" s="37">
        <v>46018</v>
      </c>
      <c r="C15" s="38">
        <v>8707</v>
      </c>
      <c r="D15" s="35"/>
      <c r="E15" s="39" t="s">
        <v>56</v>
      </c>
      <c r="F15" s="37">
        <v>1375</v>
      </c>
      <c r="G15" s="38">
        <v>304</v>
      </c>
      <c r="H15" s="8"/>
    </row>
    <row r="16" spans="1:8" x14ac:dyDescent="0.3">
      <c r="A16" s="39" t="s">
        <v>55</v>
      </c>
      <c r="B16" s="37">
        <v>334400</v>
      </c>
      <c r="C16" s="38">
        <v>368472</v>
      </c>
      <c r="D16" s="35"/>
      <c r="E16" s="39" t="s">
        <v>55</v>
      </c>
      <c r="F16" s="37">
        <v>9981</v>
      </c>
      <c r="G16" s="38">
        <v>12879.539318142815</v>
      </c>
      <c r="H16" s="8"/>
    </row>
    <row r="17" spans="1:8" x14ac:dyDescent="0.3">
      <c r="A17" s="39" t="s">
        <v>48</v>
      </c>
      <c r="B17" s="37">
        <v>-3066930</v>
      </c>
      <c r="C17" s="38">
        <v>-972813</v>
      </c>
      <c r="D17" s="35"/>
      <c r="E17" s="39" t="s">
        <v>48</v>
      </c>
      <c r="F17" s="37">
        <v>-92299</v>
      </c>
      <c r="G17" s="38">
        <v>-33565</v>
      </c>
      <c r="H17" s="8"/>
    </row>
    <row r="18" spans="1:8" ht="18" customHeight="1" x14ac:dyDescent="0.3">
      <c r="A18" s="39" t="s">
        <v>73</v>
      </c>
      <c r="B18" s="37">
        <v>-57348</v>
      </c>
      <c r="C18" s="38">
        <v>-37182</v>
      </c>
      <c r="D18" s="35"/>
      <c r="E18" s="39" t="s">
        <v>73</v>
      </c>
      <c r="F18" s="37">
        <v>-1713</v>
      </c>
      <c r="G18" s="38">
        <v>-1300</v>
      </c>
      <c r="H18" s="8"/>
    </row>
    <row r="19" spans="1:8" ht="27.6" x14ac:dyDescent="0.3">
      <c r="A19" s="39" t="s">
        <v>99</v>
      </c>
      <c r="B19" s="37">
        <v>-1634</v>
      </c>
      <c r="C19" s="38">
        <v>-1123</v>
      </c>
      <c r="D19" s="35"/>
      <c r="E19" s="39" t="s">
        <v>99</v>
      </c>
      <c r="F19" s="37">
        <v>-49</v>
      </c>
      <c r="G19" s="38">
        <v>-39</v>
      </c>
      <c r="H19" s="8"/>
    </row>
    <row r="20" spans="1:8" x14ac:dyDescent="0.3">
      <c r="A20" s="39" t="s">
        <v>100</v>
      </c>
      <c r="B20" s="37">
        <v>-33283</v>
      </c>
      <c r="C20" s="38">
        <v>337959</v>
      </c>
      <c r="D20" s="35"/>
      <c r="E20" s="39" t="s">
        <v>100</v>
      </c>
      <c r="F20" s="37">
        <v>-995</v>
      </c>
      <c r="G20" s="38">
        <v>12626</v>
      </c>
      <c r="H20" s="8"/>
    </row>
    <row r="21" spans="1:8" x14ac:dyDescent="0.3">
      <c r="A21" s="39" t="s">
        <v>74</v>
      </c>
      <c r="B21" s="37"/>
      <c r="C21" s="38"/>
      <c r="D21" s="35"/>
      <c r="E21" s="39" t="s">
        <v>74</v>
      </c>
      <c r="F21" s="37"/>
      <c r="G21" s="38"/>
      <c r="H21" s="8"/>
    </row>
    <row r="22" spans="1:8" x14ac:dyDescent="0.3">
      <c r="A22" s="40" t="s">
        <v>75</v>
      </c>
      <c r="B22" s="37">
        <v>1601333</v>
      </c>
      <c r="C22" s="38">
        <v>2972894</v>
      </c>
      <c r="D22" s="35"/>
      <c r="E22" s="40" t="s">
        <v>75</v>
      </c>
      <c r="F22" s="37">
        <v>47810</v>
      </c>
      <c r="G22" s="38">
        <v>103914</v>
      </c>
      <c r="H22" s="8"/>
    </row>
    <row r="23" spans="1:8" x14ac:dyDescent="0.3">
      <c r="A23" s="39" t="s">
        <v>101</v>
      </c>
      <c r="B23" s="37">
        <v>-318355</v>
      </c>
      <c r="C23" s="38">
        <v>95373</v>
      </c>
      <c r="D23" s="35"/>
      <c r="E23" s="39" t="s">
        <v>101</v>
      </c>
      <c r="F23" s="37">
        <v>-9505</v>
      </c>
      <c r="G23" s="38">
        <v>3334</v>
      </c>
      <c r="H23" s="8"/>
    </row>
    <row r="24" spans="1:8" x14ac:dyDescent="0.3">
      <c r="A24" s="39" t="s">
        <v>76</v>
      </c>
      <c r="B24" s="37">
        <v>-2548477</v>
      </c>
      <c r="C24" s="38">
        <v>-2578825</v>
      </c>
      <c r="D24" s="35"/>
      <c r="E24" s="39" t="s">
        <v>76</v>
      </c>
      <c r="F24" s="37">
        <v>-76089</v>
      </c>
      <c r="G24" s="38">
        <v>-90140</v>
      </c>
      <c r="H24" s="8"/>
    </row>
    <row r="25" spans="1:8" x14ac:dyDescent="0.3">
      <c r="A25" s="39" t="s">
        <v>102</v>
      </c>
      <c r="B25" s="37">
        <v>-115806</v>
      </c>
      <c r="C25" s="38">
        <v>-62389</v>
      </c>
      <c r="D25" s="35"/>
      <c r="E25" s="39" t="s">
        <v>102</v>
      </c>
      <c r="F25" s="37">
        <v>-3458</v>
      </c>
      <c r="G25" s="38">
        <v>-2181</v>
      </c>
      <c r="H25" s="8"/>
    </row>
    <row r="26" spans="1:8" x14ac:dyDescent="0.3">
      <c r="A26" s="39" t="s">
        <v>77</v>
      </c>
      <c r="B26" s="37">
        <v>-53441</v>
      </c>
      <c r="C26" s="38">
        <v>-57414</v>
      </c>
      <c r="D26" s="35"/>
      <c r="E26" s="39" t="s">
        <v>77</v>
      </c>
      <c r="F26" s="37">
        <v>-1596</v>
      </c>
      <c r="G26" s="38">
        <v>-2007</v>
      </c>
      <c r="H26" s="8"/>
    </row>
    <row r="27" spans="1:8" x14ac:dyDescent="0.3">
      <c r="A27" s="41" t="s">
        <v>78</v>
      </c>
      <c r="B27" s="42">
        <f>SUM(B6:B26)</f>
        <v>-289058</v>
      </c>
      <c r="C27" s="42">
        <f>SUM(C6:C26)</f>
        <v>1325954</v>
      </c>
      <c r="D27" s="35"/>
      <c r="E27" s="41" t="s">
        <v>78</v>
      </c>
      <c r="F27" s="42">
        <f>SUM(F6:F26)</f>
        <v>-8720</v>
      </c>
      <c r="G27" s="42">
        <f>SUM(G6:G26)</f>
        <v>46396.60118488397</v>
      </c>
      <c r="H27" s="8"/>
    </row>
    <row r="28" spans="1:8" x14ac:dyDescent="0.3">
      <c r="A28" s="43" t="s">
        <v>79</v>
      </c>
      <c r="B28" s="16"/>
      <c r="C28" s="16"/>
      <c r="D28" s="35"/>
      <c r="E28" s="43" t="s">
        <v>79</v>
      </c>
      <c r="F28" s="7"/>
      <c r="G28" s="7"/>
      <c r="H28" s="8"/>
    </row>
    <row r="29" spans="1:8" ht="27.6" x14ac:dyDescent="0.3">
      <c r="A29" s="39" t="s">
        <v>80</v>
      </c>
      <c r="B29" s="37">
        <v>-221542</v>
      </c>
      <c r="C29" s="38">
        <v>-275812</v>
      </c>
      <c r="D29" s="35"/>
      <c r="E29" s="39" t="s">
        <v>80</v>
      </c>
      <c r="F29" s="37">
        <v>-6614</v>
      </c>
      <c r="G29" s="38">
        <v>-9641</v>
      </c>
      <c r="H29" s="8"/>
    </row>
    <row r="30" spans="1:8" x14ac:dyDescent="0.3">
      <c r="A30" s="39" t="s">
        <v>81</v>
      </c>
      <c r="B30" s="37">
        <v>16705</v>
      </c>
      <c r="C30" s="38">
        <v>1447</v>
      </c>
      <c r="D30" s="35"/>
      <c r="E30" s="39" t="s">
        <v>81</v>
      </c>
      <c r="F30" s="37">
        <v>499</v>
      </c>
      <c r="G30" s="38">
        <v>51</v>
      </c>
      <c r="H30" s="8"/>
    </row>
    <row r="31" spans="1:8" x14ac:dyDescent="0.3">
      <c r="A31" s="39" t="s">
        <v>82</v>
      </c>
      <c r="B31" s="37">
        <v>5875</v>
      </c>
      <c r="C31" s="38">
        <v>5091</v>
      </c>
      <c r="D31" s="35"/>
      <c r="E31" s="39" t="s">
        <v>82</v>
      </c>
      <c r="F31" s="37">
        <v>175</v>
      </c>
      <c r="G31" s="38">
        <v>178</v>
      </c>
      <c r="H31" s="8"/>
    </row>
    <row r="32" spans="1:8" x14ac:dyDescent="0.3">
      <c r="A32" s="39" t="s">
        <v>106</v>
      </c>
      <c r="B32" s="37">
        <v>142268</v>
      </c>
      <c r="C32" s="48" t="s">
        <v>43</v>
      </c>
      <c r="D32" s="35"/>
      <c r="E32" s="39" t="s">
        <v>106</v>
      </c>
      <c r="F32" s="37">
        <v>4248</v>
      </c>
      <c r="G32" s="48" t="s">
        <v>43</v>
      </c>
      <c r="H32" s="8"/>
    </row>
    <row r="33" spans="1:8" x14ac:dyDescent="0.3">
      <c r="A33" s="39" t="s">
        <v>83</v>
      </c>
      <c r="B33" s="37">
        <v>-2544</v>
      </c>
      <c r="C33" s="38">
        <v>-3746</v>
      </c>
      <c r="D33" s="35"/>
      <c r="E33" s="39" t="s">
        <v>83</v>
      </c>
      <c r="F33" s="37">
        <v>-76</v>
      </c>
      <c r="G33" s="38">
        <v>-131</v>
      </c>
      <c r="H33" s="8"/>
    </row>
    <row r="34" spans="1:8" x14ac:dyDescent="0.3">
      <c r="A34" s="39" t="s">
        <v>84</v>
      </c>
      <c r="B34" s="37">
        <v>1649</v>
      </c>
      <c r="C34" s="38">
        <v>16768</v>
      </c>
      <c r="D34" s="35"/>
      <c r="E34" s="39" t="s">
        <v>84</v>
      </c>
      <c r="F34" s="37">
        <v>49</v>
      </c>
      <c r="G34" s="38">
        <v>586</v>
      </c>
      <c r="H34" s="8"/>
    </row>
    <row r="35" spans="1:8" x14ac:dyDescent="0.3">
      <c r="A35" s="41" t="s">
        <v>85</v>
      </c>
      <c r="B35" s="42">
        <f>SUM(B29:B34)</f>
        <v>-57589</v>
      </c>
      <c r="C35" s="42">
        <f>SUM(C29:C34)</f>
        <v>-256252</v>
      </c>
      <c r="D35" s="35"/>
      <c r="E35" s="41" t="s">
        <v>85</v>
      </c>
      <c r="F35" s="42">
        <f>SUM(F29:F34)</f>
        <v>-1719</v>
      </c>
      <c r="G35" s="42">
        <f>SUM(G29:G34)</f>
        <v>-8957</v>
      </c>
      <c r="H35" s="8"/>
    </row>
    <row r="36" spans="1:8" x14ac:dyDescent="0.3">
      <c r="A36" s="43" t="s">
        <v>86</v>
      </c>
      <c r="B36" s="37"/>
      <c r="C36" s="17"/>
      <c r="D36" s="35"/>
      <c r="E36" s="43" t="s">
        <v>86</v>
      </c>
      <c r="F36" s="37"/>
      <c r="G36" s="6"/>
      <c r="H36" s="8"/>
    </row>
    <row r="37" spans="1:8" x14ac:dyDescent="0.3">
      <c r="A37" s="39" t="s">
        <v>87</v>
      </c>
      <c r="B37" s="37">
        <v>1934484</v>
      </c>
      <c r="C37" s="38">
        <v>1962287</v>
      </c>
      <c r="D37" s="35"/>
      <c r="E37" s="39" t="s">
        <v>87</v>
      </c>
      <c r="F37" s="37">
        <v>57757</v>
      </c>
      <c r="G37" s="38">
        <v>68590</v>
      </c>
      <c r="H37" s="8"/>
    </row>
    <row r="38" spans="1:8" x14ac:dyDescent="0.3">
      <c r="A38" s="39" t="s">
        <v>95</v>
      </c>
      <c r="B38" s="37">
        <v>-1169337</v>
      </c>
      <c r="C38" s="38">
        <v>-2530985</v>
      </c>
      <c r="D38" s="35"/>
      <c r="E38" s="39" t="s">
        <v>95</v>
      </c>
      <c r="F38" s="37">
        <v>-34912</v>
      </c>
      <c r="G38" s="38">
        <v>-88468</v>
      </c>
      <c r="H38" s="8"/>
    </row>
    <row r="39" spans="1:8" x14ac:dyDescent="0.3">
      <c r="A39" s="39" t="s">
        <v>107</v>
      </c>
      <c r="B39" s="37">
        <v>-406171</v>
      </c>
      <c r="C39" s="48" t="s">
        <v>43</v>
      </c>
      <c r="D39" s="35"/>
      <c r="E39" s="39" t="s">
        <v>107</v>
      </c>
      <c r="F39" s="37">
        <v>-12155</v>
      </c>
      <c r="G39" s="48" t="s">
        <v>43</v>
      </c>
      <c r="H39" s="8"/>
    </row>
    <row r="40" spans="1:8" x14ac:dyDescent="0.3">
      <c r="A40" s="39" t="s">
        <v>108</v>
      </c>
      <c r="B40" s="37">
        <v>-5004</v>
      </c>
      <c r="C40" s="48" t="s">
        <v>43</v>
      </c>
      <c r="D40" s="35"/>
      <c r="E40" s="39" t="s">
        <v>108</v>
      </c>
      <c r="F40" s="37">
        <v>-149</v>
      </c>
      <c r="G40" s="48" t="s">
        <v>43</v>
      </c>
      <c r="H40" s="8"/>
    </row>
    <row r="41" spans="1:8" x14ac:dyDescent="0.3">
      <c r="A41" s="39" t="s">
        <v>88</v>
      </c>
      <c r="B41" s="37">
        <v>-283691</v>
      </c>
      <c r="C41" s="38">
        <v>-223199</v>
      </c>
      <c r="D41" s="35"/>
      <c r="E41" s="39" t="s">
        <v>88</v>
      </c>
      <c r="F41" s="37">
        <v>-8473</v>
      </c>
      <c r="G41" s="38">
        <v>-7801.4606818571847</v>
      </c>
      <c r="H41" s="8"/>
    </row>
    <row r="42" spans="1:8" x14ac:dyDescent="0.3">
      <c r="A42" s="39" t="s">
        <v>89</v>
      </c>
      <c r="B42" s="37">
        <v>-334400</v>
      </c>
      <c r="C42" s="38">
        <v>-368472</v>
      </c>
      <c r="D42" s="35"/>
      <c r="E42" s="39" t="s">
        <v>89</v>
      </c>
      <c r="F42" s="37">
        <v>-9981</v>
      </c>
      <c r="G42" s="38">
        <v>-12879.539318142815</v>
      </c>
      <c r="H42" s="8"/>
    </row>
    <row r="43" spans="1:8" x14ac:dyDescent="0.3">
      <c r="A43" s="39" t="s">
        <v>90</v>
      </c>
      <c r="B43" s="37">
        <v>-57096</v>
      </c>
      <c r="C43" s="38">
        <v>-139198</v>
      </c>
      <c r="D43" s="35"/>
      <c r="E43" s="39" t="s">
        <v>90</v>
      </c>
      <c r="F43" s="37">
        <v>-1705</v>
      </c>
      <c r="G43" s="38">
        <v>-4866</v>
      </c>
      <c r="H43" s="8"/>
    </row>
    <row r="44" spans="1:8" x14ac:dyDescent="0.3">
      <c r="A44" s="41" t="s">
        <v>94</v>
      </c>
      <c r="B44" s="42">
        <f>SUM(B37:B43)</f>
        <v>-321215</v>
      </c>
      <c r="C44" s="42">
        <f>SUM(C37:C43)</f>
        <v>-1299567</v>
      </c>
      <c r="D44" s="35"/>
      <c r="E44" s="41" t="s">
        <v>94</v>
      </c>
      <c r="F44" s="42">
        <f>SUM(F37:F43)</f>
        <v>-9618</v>
      </c>
      <c r="G44" s="42">
        <f>SUM(G37:G43)</f>
        <v>-45425</v>
      </c>
      <c r="H44" s="8"/>
    </row>
    <row r="45" spans="1:8" x14ac:dyDescent="0.3">
      <c r="A45" s="39" t="s">
        <v>91</v>
      </c>
      <c r="B45" s="37">
        <v>-667862</v>
      </c>
      <c r="C45" s="38">
        <v>-229865</v>
      </c>
      <c r="D45" s="35"/>
      <c r="E45" s="39" t="s">
        <v>91</v>
      </c>
      <c r="F45" s="37">
        <v>-20057</v>
      </c>
      <c r="G45" s="38">
        <v>-7985</v>
      </c>
      <c r="H45" s="8"/>
    </row>
    <row r="46" spans="1:8" x14ac:dyDescent="0.3">
      <c r="A46" s="39" t="s">
        <v>92</v>
      </c>
      <c r="B46" s="37">
        <v>774831</v>
      </c>
      <c r="C46" s="38">
        <v>326046</v>
      </c>
      <c r="D46" s="35"/>
      <c r="E46" s="39" t="s">
        <v>92</v>
      </c>
      <c r="F46" s="37">
        <v>22304</v>
      </c>
      <c r="G46" s="38">
        <v>12340</v>
      </c>
      <c r="H46" s="8"/>
    </row>
    <row r="47" spans="1:8" x14ac:dyDescent="0.3">
      <c r="A47" s="39" t="s">
        <v>93</v>
      </c>
      <c r="B47" s="37">
        <v>14269</v>
      </c>
      <c r="C47" s="38">
        <v>-27786</v>
      </c>
      <c r="D47" s="35"/>
      <c r="E47" s="39" t="s">
        <v>93</v>
      </c>
      <c r="F47" s="37">
        <v>1506</v>
      </c>
      <c r="G47" s="38">
        <v>-2070.6011848839553</v>
      </c>
      <c r="H47" s="8"/>
    </row>
    <row r="48" spans="1:8" ht="15" thickBot="1" x14ac:dyDescent="0.35">
      <c r="A48" s="44" t="s">
        <v>109</v>
      </c>
      <c r="B48" s="45">
        <f>SUM(B45:B47)</f>
        <v>121238</v>
      </c>
      <c r="C48" s="45">
        <f>SUM(C45:C47)</f>
        <v>68395</v>
      </c>
      <c r="D48" s="35"/>
      <c r="E48" s="44" t="s">
        <v>109</v>
      </c>
      <c r="F48" s="45">
        <f>SUM(F45:F47)</f>
        <v>3753</v>
      </c>
      <c r="G48" s="45">
        <f t="shared" ref="F48:G48" si="0">SUM(G45:G47)</f>
        <v>2284.3988151160447</v>
      </c>
      <c r="H48" s="8"/>
    </row>
    <row r="49" spans="1:8" ht="15" thickTop="1" x14ac:dyDescent="0.3">
      <c r="A49" s="8"/>
      <c r="B49" s="18"/>
      <c r="C49" s="18"/>
      <c r="D49" s="8"/>
      <c r="E49" s="8"/>
      <c r="F49" s="8"/>
      <c r="G49" s="8"/>
      <c r="H49" s="8"/>
    </row>
    <row r="50" spans="1:8" x14ac:dyDescent="0.3">
      <c r="A50" s="8"/>
      <c r="B50" s="18"/>
      <c r="C50" s="18"/>
      <c r="D50" s="8"/>
      <c r="E50" s="8"/>
      <c r="F50" s="8"/>
      <c r="G50" s="8"/>
      <c r="H50" s="8"/>
    </row>
    <row r="51" spans="1:8" x14ac:dyDescent="0.3">
      <c r="A51" s="8"/>
      <c r="B51" s="8"/>
      <c r="C51" s="8"/>
      <c r="D51" s="8"/>
      <c r="E51" s="8"/>
      <c r="F51" s="8"/>
      <c r="G51" s="8"/>
      <c r="H51" s="8"/>
    </row>
    <row r="52" spans="1:8" x14ac:dyDescent="0.3">
      <c r="A52" s="8"/>
      <c r="B52" s="8"/>
      <c r="C52" s="8"/>
      <c r="D52" s="8"/>
      <c r="E52" s="8"/>
      <c r="F52" s="8"/>
      <c r="G52" s="8"/>
      <c r="H52" s="8"/>
    </row>
    <row r="53" spans="1:8" x14ac:dyDescent="0.3">
      <c r="A53" s="8"/>
      <c r="B53" s="8"/>
      <c r="C53" s="8"/>
      <c r="D53" s="8"/>
      <c r="E53" s="8"/>
      <c r="F53" s="8"/>
      <c r="G53" s="8"/>
      <c r="H53" s="8"/>
    </row>
    <row r="54" spans="1:8" x14ac:dyDescent="0.3">
      <c r="A54" s="8"/>
      <c r="B54" s="8"/>
      <c r="C54" s="8"/>
      <c r="D54" s="8"/>
      <c r="E54" s="8"/>
      <c r="F54" s="8"/>
      <c r="G54" s="8"/>
      <c r="H54" s="8"/>
    </row>
    <row r="55" spans="1:8" x14ac:dyDescent="0.3">
      <c r="A55" s="8"/>
      <c r="B55" s="8"/>
      <c r="C55" s="8"/>
      <c r="D55" s="8"/>
      <c r="E55" s="8"/>
      <c r="F55" s="8"/>
      <c r="G55" s="8"/>
      <c r="H55" s="8"/>
    </row>
    <row r="56" spans="1:8" x14ac:dyDescent="0.3">
      <c r="A56" s="8"/>
      <c r="B56" s="8"/>
      <c r="C56" s="8"/>
      <c r="D56" s="8"/>
      <c r="E56" s="8"/>
      <c r="F56" s="8"/>
      <c r="G56" s="8"/>
      <c r="H56" s="8"/>
    </row>
    <row r="57" spans="1:8" x14ac:dyDescent="0.3">
      <c r="A57" s="8"/>
      <c r="B57" s="8"/>
      <c r="C57" s="8"/>
      <c r="D57" s="8"/>
      <c r="E57" s="8"/>
      <c r="F57" s="8"/>
      <c r="G57" s="8"/>
      <c r="H57" s="8"/>
    </row>
    <row r="58" spans="1:8" x14ac:dyDescent="0.3">
      <c r="A58" s="8"/>
      <c r="B58" s="8"/>
      <c r="C58" s="8"/>
      <c r="D58" s="8"/>
      <c r="E58" s="8"/>
      <c r="F58" s="8"/>
      <c r="G58" s="8"/>
      <c r="H58" s="8"/>
    </row>
    <row r="59" spans="1:8" x14ac:dyDescent="0.3">
      <c r="A59" s="8"/>
      <c r="B59" s="8"/>
      <c r="C59" s="8"/>
      <c r="D59" s="8"/>
      <c r="E59" s="8"/>
      <c r="F59" s="8"/>
      <c r="G59" s="8"/>
      <c r="H59" s="8"/>
    </row>
    <row r="60" spans="1:8" x14ac:dyDescent="0.3">
      <c r="A60" s="8"/>
      <c r="B60" s="8"/>
      <c r="C60" s="8"/>
      <c r="D60" s="8"/>
      <c r="E60" s="8"/>
      <c r="F60" s="8"/>
      <c r="G60" s="8"/>
      <c r="H60" s="8"/>
    </row>
    <row r="61" spans="1:8" x14ac:dyDescent="0.3">
      <c r="A61" s="8"/>
      <c r="B61" s="8"/>
      <c r="C61" s="8"/>
      <c r="D61" s="8"/>
      <c r="E61" s="8"/>
      <c r="F61" s="8"/>
      <c r="G61" s="8"/>
      <c r="H61" s="8"/>
    </row>
    <row r="62" spans="1:8" x14ac:dyDescent="0.3">
      <c r="A62" s="8"/>
      <c r="B62" s="8"/>
      <c r="C62" s="8"/>
      <c r="D62" s="8"/>
      <c r="E62" s="8"/>
      <c r="F62" s="8"/>
      <c r="G62" s="8"/>
      <c r="H62" s="8"/>
    </row>
  </sheetData>
  <mergeCells count="1">
    <mergeCell ref="A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EC419587BC2A044BA295FFA770FA018" ma:contentTypeVersion="9" ma:contentTypeDescription="Створення нового документа." ma:contentTypeScope="" ma:versionID="cdd273b9f733f9abb820c261be5fe0d4">
  <xsd:schema xmlns:xsd="http://www.w3.org/2001/XMLSchema" xmlns:xs="http://www.w3.org/2001/XMLSchema" xmlns:p="http://schemas.microsoft.com/office/2006/metadata/properties" xmlns:ns2="34738d79-d1ca-4d99-9739-88085d48fd98" targetNamespace="http://schemas.microsoft.com/office/2006/metadata/properties" ma:root="true" ma:fieldsID="fa19f8967a1babfe24dcaa50bcc0608c" ns2:_="">
    <xsd:import namespace="34738d79-d1ca-4d99-9739-88085d48fd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38d79-d1ca-4d99-9739-88085d48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EC388C-0574-4DF0-ABBC-F72B7AC69C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216761-6C78-4B6C-92A6-ECD3133E82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B13DAA-1EFF-46EE-A17B-CB950E94E5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38d79-d1ca-4d99-9739-88085d48fd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Statement of financial position</vt:lpstr>
      <vt:lpstr>Consolidated income statement</vt:lpstr>
      <vt:lpstr>Cash flow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Павло Андрійович</dc:creator>
  <cp:lastModifiedBy>Дериведмідь Євгенія Володимирівна</cp:lastModifiedBy>
  <dcterms:created xsi:type="dcterms:W3CDTF">2020-04-10T09:44:11Z</dcterms:created>
  <dcterms:modified xsi:type="dcterms:W3CDTF">2021-08-11T09:22:09Z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0x010100DEC419587BC2A044BA295FFA770FA018</vt:lpwstr>
  </property>
</Properties>
</file>